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465" windowHeight="9420"/>
  </bookViews>
  <sheets>
    <sheet name="fig3.d" sheetId="2" r:id="rId1"/>
  </sheets>
  <calcPr calcId="144525"/>
</workbook>
</file>

<file path=xl/calcChain.xml><?xml version="1.0" encoding="utf-8"?>
<calcChain xmlns="http://schemas.openxmlformats.org/spreadsheetml/2006/main">
  <c r="I289" i="2" l="1"/>
  <c r="H289" i="2"/>
  <c r="G289" i="2"/>
  <c r="I288" i="2"/>
  <c r="G288" i="2"/>
  <c r="S254" i="2"/>
  <c r="R254" i="2"/>
  <c r="Q254" i="2"/>
  <c r="P254" i="2"/>
  <c r="O254" i="2"/>
  <c r="N254" i="2"/>
  <c r="M254" i="2"/>
  <c r="L254" i="2"/>
  <c r="I254" i="2"/>
  <c r="H254" i="2"/>
  <c r="G254" i="2"/>
  <c r="F254" i="2"/>
  <c r="E254" i="2"/>
  <c r="D254" i="2"/>
  <c r="C254" i="2"/>
  <c r="B254" i="2"/>
  <c r="S253" i="2"/>
  <c r="R253" i="2"/>
  <c r="Q253" i="2"/>
  <c r="P253" i="2"/>
  <c r="O253" i="2"/>
  <c r="N253" i="2"/>
  <c r="M253" i="2"/>
  <c r="L253" i="2"/>
  <c r="I253" i="2"/>
  <c r="H253" i="2"/>
  <c r="G253" i="2"/>
  <c r="F253" i="2"/>
  <c r="E253" i="2"/>
  <c r="D253" i="2"/>
  <c r="C253" i="2"/>
  <c r="B253" i="2"/>
  <c r="S252" i="2"/>
  <c r="R252" i="2"/>
  <c r="Q252" i="2"/>
  <c r="O252" i="2"/>
  <c r="N252" i="2"/>
  <c r="M252" i="2"/>
  <c r="L252" i="2"/>
  <c r="I252" i="2"/>
  <c r="G252" i="2"/>
  <c r="F252" i="2"/>
  <c r="E252" i="2"/>
  <c r="D252" i="2"/>
  <c r="C252" i="2"/>
  <c r="B252" i="2"/>
  <c r="S251" i="2"/>
  <c r="R251" i="2"/>
  <c r="Q251" i="2"/>
  <c r="P251" i="2"/>
  <c r="O251" i="2"/>
  <c r="N251" i="2"/>
  <c r="M251" i="2"/>
  <c r="L251" i="2"/>
  <c r="I251" i="2"/>
  <c r="H251" i="2"/>
  <c r="G251" i="2"/>
  <c r="E251" i="2"/>
  <c r="D251" i="2"/>
  <c r="C251" i="2"/>
  <c r="B251" i="2"/>
  <c r="S250" i="2"/>
  <c r="R250" i="2"/>
  <c r="Q250" i="2"/>
  <c r="P250" i="2"/>
  <c r="O250" i="2"/>
  <c r="N250" i="2"/>
  <c r="M250" i="2"/>
  <c r="L250" i="2"/>
  <c r="I250" i="2"/>
  <c r="H250" i="2"/>
  <c r="G250" i="2"/>
  <c r="F250" i="2"/>
  <c r="E250" i="2"/>
  <c r="D250" i="2"/>
  <c r="C250" i="2"/>
  <c r="B250" i="2"/>
  <c r="S249" i="2"/>
  <c r="R249" i="2"/>
  <c r="Q249" i="2"/>
  <c r="P249" i="2"/>
  <c r="O249" i="2"/>
  <c r="N249" i="2"/>
  <c r="M249" i="2"/>
  <c r="L249" i="2"/>
  <c r="I249" i="2"/>
  <c r="H249" i="2"/>
  <c r="G249" i="2"/>
  <c r="F249" i="2"/>
  <c r="E249" i="2"/>
  <c r="D249" i="2"/>
  <c r="C249" i="2"/>
  <c r="B249" i="2"/>
  <c r="S248" i="2"/>
  <c r="R248" i="2"/>
  <c r="Q248" i="2"/>
  <c r="P248" i="2"/>
  <c r="O248" i="2"/>
  <c r="N248" i="2"/>
  <c r="M248" i="2"/>
  <c r="L248" i="2"/>
  <c r="I248" i="2"/>
  <c r="H248" i="2"/>
  <c r="G248" i="2"/>
  <c r="F248" i="2"/>
  <c r="E248" i="2"/>
  <c r="D248" i="2"/>
  <c r="C248" i="2"/>
  <c r="B248" i="2"/>
  <c r="O247" i="2"/>
  <c r="D247" i="2"/>
  <c r="P246" i="2"/>
  <c r="O246" i="2"/>
  <c r="N246" i="2"/>
  <c r="F246" i="2"/>
  <c r="E246" i="2"/>
  <c r="D246" i="2"/>
  <c r="Q245" i="2"/>
  <c r="P245" i="2"/>
  <c r="O245" i="2"/>
  <c r="N245" i="2"/>
  <c r="G245" i="2"/>
  <c r="F245" i="2"/>
  <c r="E245" i="2"/>
  <c r="D245" i="2"/>
  <c r="Q244" i="2"/>
  <c r="P244" i="2"/>
  <c r="O244" i="2"/>
  <c r="N244" i="2"/>
  <c r="G244" i="2"/>
  <c r="F244" i="2"/>
  <c r="E244" i="2"/>
  <c r="D244" i="2"/>
  <c r="Q243" i="2"/>
  <c r="P243" i="2"/>
  <c r="O243" i="2"/>
  <c r="N243" i="2"/>
  <c r="G243" i="2"/>
  <c r="F243" i="2"/>
  <c r="E243" i="2"/>
  <c r="D243" i="2"/>
  <c r="M235" i="2"/>
  <c r="L235" i="2"/>
  <c r="K235" i="2"/>
  <c r="J235" i="2"/>
  <c r="I235" i="2"/>
  <c r="F235" i="2"/>
  <c r="E235" i="2"/>
  <c r="D235" i="2"/>
  <c r="C235" i="2"/>
  <c r="B235" i="2"/>
</calcChain>
</file>

<file path=xl/sharedStrings.xml><?xml version="1.0" encoding="utf-8"?>
<sst xmlns="http://schemas.openxmlformats.org/spreadsheetml/2006/main" count="44" uniqueCount="26">
  <si>
    <t>WT-M1</t>
  </si>
  <si>
    <t>WT-M2</t>
  </si>
  <si>
    <t>WT-M3</t>
  </si>
  <si>
    <t>WT-M4</t>
  </si>
  <si>
    <t>WT-M5</t>
  </si>
  <si>
    <t>KO-M1</t>
  </si>
  <si>
    <t>KO-M2</t>
  </si>
  <si>
    <t>KO-M3</t>
  </si>
  <si>
    <t>KO-M4</t>
  </si>
  <si>
    <t>KO-M</t>
  </si>
  <si>
    <t>average</t>
  </si>
  <si>
    <t>WT-M</t>
  </si>
  <si>
    <t>0-500</t>
  </si>
  <si>
    <t>500-1000</t>
  </si>
  <si>
    <t>1000-1500</t>
  </si>
  <si>
    <t>1500-2000</t>
  </si>
  <si>
    <t>2000-2500</t>
  </si>
  <si>
    <t>2500-3000</t>
  </si>
  <si>
    <t>3000-3500</t>
  </si>
  <si>
    <t>3500-4000</t>
  </si>
  <si>
    <t>SE</t>
  </si>
  <si>
    <t>CAS</t>
  </si>
  <si>
    <t>ttest</t>
  </si>
  <si>
    <t>WT-M total</t>
    <phoneticPr fontId="1" type="noConversion"/>
  </si>
  <si>
    <t>KO-M total</t>
    <phoneticPr fontId="1" type="noConversion"/>
  </si>
  <si>
    <t>percent fibers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</si>
</sst>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176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9" xfId="0" applyFill="1" applyBorder="1"/>
    <xf numFmtId="0" fontId="0" fillId="4" borderId="9" xfId="0" applyFill="1" applyBorder="1"/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361561220437"/>
          <c:y val="9.4450306131064907E-2"/>
          <c:w val="0.89115288534262804"/>
          <c:h val="0.74365032892185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fig2.f!$A$258</c:f>
              <c:strCache>
                <c:ptCount val="1"/>
                <c:pt idx="0">
                  <c:v>WT-M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fig2.f!$B$254:$I$254</c:f>
                <c:numCache>
                  <c:formatCode>General</c:formatCode>
                  <c:ptCount val="8"/>
                  <c:pt idx="0">
                    <c:v>1.4867303661073199</c:v>
                  </c:pt>
                  <c:pt idx="1">
                    <c:v>5.1415617350403302</c:v>
                  </c:pt>
                  <c:pt idx="2">
                    <c:v>3.4535345136383402</c:v>
                  </c:pt>
                  <c:pt idx="3">
                    <c:v>4.8100311222316599</c:v>
                  </c:pt>
                  <c:pt idx="4">
                    <c:v>1.19884276536358</c:v>
                  </c:pt>
                  <c:pt idx="5">
                    <c:v>0.71084705399473003</c:v>
                  </c:pt>
                  <c:pt idx="6">
                    <c:v>0.361534725135914</c:v>
                  </c:pt>
                  <c:pt idx="7">
                    <c:v>0.11293594776353801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fig2.f!$B$257:$I$257</c:f>
              <c:numCache>
                <c:formatCode>General</c:formatCode>
                <c:ptCount val="8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</c:numCache>
            </c:numRef>
          </c:cat>
          <c:val>
            <c:numRef>
              <c:f>fig2.f!$B$258:$I$258</c:f>
              <c:numCache>
                <c:formatCode>General</c:formatCode>
                <c:ptCount val="8"/>
                <c:pt idx="0">
                  <c:v>2.3059867463671799</c:v>
                </c:pt>
                <c:pt idx="1">
                  <c:v>30.421621907182399</c:v>
                </c:pt>
                <c:pt idx="2">
                  <c:v>29.811080708693101</c:v>
                </c:pt>
                <c:pt idx="3">
                  <c:v>25.509632248271799</c:v>
                </c:pt>
                <c:pt idx="4">
                  <c:v>13.3985167156155</c:v>
                </c:pt>
                <c:pt idx="5">
                  <c:v>3.3176375663613098</c:v>
                </c:pt>
                <c:pt idx="6">
                  <c:v>0.83059788993064898</c:v>
                </c:pt>
                <c:pt idx="7">
                  <c:v>0.18418935512554499</c:v>
                </c:pt>
              </c:numCache>
            </c:numRef>
          </c:val>
        </c:ser>
        <c:ser>
          <c:idx val="1"/>
          <c:order val="1"/>
          <c:tx>
            <c:strRef>
              <c:f>fig2.f!$A$259</c:f>
              <c:strCache>
                <c:ptCount val="1"/>
                <c:pt idx="0">
                  <c:v>KO-M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fig2.f!$L$254:$S$254</c:f>
                <c:numCache>
                  <c:formatCode>General</c:formatCode>
                  <c:ptCount val="8"/>
                  <c:pt idx="0">
                    <c:v>0.17983867936226999</c:v>
                  </c:pt>
                  <c:pt idx="1">
                    <c:v>4.1168173930495504</c:v>
                  </c:pt>
                  <c:pt idx="2">
                    <c:v>1.9689755883427</c:v>
                  </c:pt>
                  <c:pt idx="3">
                    <c:v>4.5573490955229801</c:v>
                  </c:pt>
                  <c:pt idx="4">
                    <c:v>1.8527327585261399</c:v>
                  </c:pt>
                  <c:pt idx="5">
                    <c:v>2.7577137707133601</c:v>
                  </c:pt>
                  <c:pt idx="6">
                    <c:v>0.686546444105817</c:v>
                  </c:pt>
                  <c:pt idx="7">
                    <c:v>0.42329508904752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 cap="flat" cmpd="sng" algn="ctr">
                <a:solidFill>
                  <a:schemeClr val="tx1"/>
                </a:solidFill>
                <a:prstDash val="solid"/>
                <a:round/>
              </a:ln>
            </c:spPr>
          </c:errBars>
          <c:cat>
            <c:numRef>
              <c:f>fig2.f!$B$257:$I$257</c:f>
              <c:numCache>
                <c:formatCode>General</c:formatCode>
                <c:ptCount val="8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</c:numCache>
            </c:numRef>
          </c:cat>
          <c:val>
            <c:numRef>
              <c:f>fig2.f!$B$259:$I$259</c:f>
              <c:numCache>
                <c:formatCode>General</c:formatCode>
                <c:ptCount val="8"/>
                <c:pt idx="0">
                  <c:v>0.41271448155345702</c:v>
                </c:pt>
                <c:pt idx="1">
                  <c:v>14.584828353129501</c:v>
                </c:pt>
                <c:pt idx="2">
                  <c:v>32.4393864071181</c:v>
                </c:pt>
                <c:pt idx="3">
                  <c:v>27.474147175191099</c:v>
                </c:pt>
                <c:pt idx="4">
                  <c:v>15.5554803469229</c:v>
                </c:pt>
                <c:pt idx="5">
                  <c:v>8.5367494258351595</c:v>
                </c:pt>
                <c:pt idx="6">
                  <c:v>1.4454859071119699</c:v>
                </c:pt>
                <c:pt idx="7">
                  <c:v>0.75754206776035304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206336"/>
        <c:axId val="66208128"/>
      </c:barChart>
      <c:catAx>
        <c:axId val="6620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 cmpd="sng" algn="ctr">
            <a:solidFill>
              <a:schemeClr val="tx1"/>
            </a:solidFill>
            <a:prstDash val="solid"/>
            <a:round/>
          </a:ln>
        </c:spPr>
        <c:txPr>
          <a:bodyPr rot="-27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208128"/>
        <c:crosses val="autoZero"/>
        <c:auto val="1"/>
        <c:lblAlgn val="ctr"/>
        <c:lblOffset val="100"/>
        <c:noMultiLvlLbl val="0"/>
      </c:catAx>
      <c:valAx>
        <c:axId val="66208128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600" b="0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  <a:r>
                  <a:rPr lang="en-US" altLang="zh-CN" sz="1100" b="0" i="0" baseline="0">
                    <a:effectLst/>
                    <a:latin typeface="Arial" panose="020B0604020202020204" pitchFamily="7" charset="0"/>
                    <a:cs typeface="Arial" panose="020B0604020202020204" pitchFamily="7" charset="0"/>
                  </a:rPr>
                  <a:t>Percent Fibers</a:t>
                </a:r>
                <a:endParaRPr lang="zh-CN" altLang="zh-CN" sz="600" b="0">
                  <a:effectLst/>
                  <a:latin typeface="Arial" panose="020B0604020202020204" pitchFamily="7" charset="0"/>
                  <a:cs typeface="Arial" panose="020B0604020202020204" pitchFamily="7" charset="0"/>
                </a:endParaRPr>
              </a:p>
            </c:rich>
          </c:tx>
          <c:layout>
            <c:manualLayout>
              <c:xMode val="edge"/>
              <c:yMode val="edge"/>
              <c:x val="3.21557283138046E-3"/>
              <c:y val="0.262161321700879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6206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268542711433899"/>
          <c:y val="2.7393919510061201E-2"/>
          <c:w val="0.211420155245955"/>
          <c:h val="0.118418044811355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errBars>
            <c:errBarType val="plus"/>
            <c:errValType val="cust"/>
            <c:noEndCap val="0"/>
            <c:plus>
              <c:numRef>
                <c:f>fig2.f!$I$288:$I$289</c:f>
                <c:numCache>
                  <c:formatCode>General</c:formatCode>
                  <c:ptCount val="2"/>
                  <c:pt idx="0">
                    <c:v>50.944870199503001</c:v>
                  </c:pt>
                  <c:pt idx="1">
                    <c:v>78.056374887757102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fig2.f!$A$288:$A$289</c:f>
              <c:strCache>
                <c:ptCount val="2"/>
                <c:pt idx="0">
                  <c:v>WT-M</c:v>
                </c:pt>
                <c:pt idx="1">
                  <c:v>KO-M</c:v>
                </c:pt>
              </c:strCache>
            </c:strRef>
          </c:cat>
          <c:val>
            <c:numRef>
              <c:f>fig2.f!$G$288:$G$289</c:f>
              <c:numCache>
                <c:formatCode>General</c:formatCode>
                <c:ptCount val="2"/>
                <c:pt idx="0">
                  <c:v>1453.7013776362201</c:v>
                </c:pt>
                <c:pt idx="1">
                  <c:v>1634.5634036378499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860480"/>
        <c:axId val="81862016"/>
      </c:barChart>
      <c:catAx>
        <c:axId val="81860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862016"/>
        <c:crosses val="autoZero"/>
        <c:auto val="1"/>
        <c:lblAlgn val="ctr"/>
        <c:lblOffset val="100"/>
        <c:noMultiLvlLbl val="0"/>
      </c:catAx>
      <c:valAx>
        <c:axId val="818620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latin typeface="Arial" panose="020B0604020202020204" pitchFamily="7" charset="0"/>
                    <a:cs typeface="Arial" panose="020B0604020202020204" pitchFamily="7" charset="0"/>
                  </a:rPr>
                  <a:t>Mean CSA (μm</a:t>
                </a:r>
                <a:r>
                  <a:rPr lang="en-US" altLang="zh-CN" sz="1200" baseline="30000">
                    <a:solidFill>
                      <a:schemeClr val="tx1">
                        <a:lumMod val="65000"/>
                        <a:lumOff val="35000"/>
                      </a:schemeClr>
                    </a:solidFill>
                    <a:uFillTx/>
                    <a:latin typeface="Arial" panose="020B0604020202020204" pitchFamily="7" charset="0"/>
                    <a:cs typeface="Arial" panose="020B0604020202020204" pitchFamily="7" charset="0"/>
                  </a:rPr>
                  <a:t>2</a:t>
                </a:r>
                <a:r>
                  <a:rPr lang="en-US" altLang="zh-CN" sz="1200">
                    <a:latin typeface="Arial" panose="020B0604020202020204" pitchFamily="7" charset="0"/>
                    <a:cs typeface="Arial" panose="020B0604020202020204" pitchFamily="7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4.1528239202657802E-3"/>
              <c:y val="0.2856608187134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860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386952</xdr:colOff>
      <xdr:row>264</xdr:row>
      <xdr:rowOff>119063</xdr:rowOff>
    </xdr:from>
    <xdr:to>
      <xdr:col>8</xdr:col>
      <xdr:colOff>250032</xdr:colOff>
      <xdr:row>282</xdr:row>
      <xdr:rowOff>32146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201930</xdr:colOff>
      <xdr:row>290</xdr:row>
      <xdr:rowOff>135890</xdr:rowOff>
    </xdr:from>
    <xdr:to>
      <xdr:col>6</xdr:col>
      <xdr:colOff>862965</xdr:colOff>
      <xdr:row>305</xdr:row>
      <xdr:rowOff>135890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9"/>
  <sheetViews>
    <sheetView tabSelected="1" topLeftCell="A229" zoomScale="80" zoomScaleNormal="80" workbookViewId="0">
      <selection activeCell="I308" sqref="I308"/>
    </sheetView>
  </sheetViews>
  <sheetFormatPr defaultColWidth="9" defaultRowHeight="13.5" x14ac:dyDescent="0.15"/>
  <cols>
    <col min="2" max="2" width="11.75" customWidth="1"/>
    <col min="3" max="3" width="12.875"/>
    <col min="4" max="6" width="10.75"/>
    <col min="7" max="9" width="12.875"/>
    <col min="10" max="13" width="10.75"/>
  </cols>
  <sheetData>
    <row r="1" spans="2:13" x14ac:dyDescent="0.15">
      <c r="B1" t="s">
        <v>0</v>
      </c>
      <c r="C1" t="s">
        <v>1</v>
      </c>
      <c r="D1" t="s">
        <v>2</v>
      </c>
      <c r="E1" t="s">
        <v>3</v>
      </c>
      <c r="F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</row>
    <row r="2" spans="2:13" x14ac:dyDescent="0.15">
      <c r="B2" s="1">
        <v>453.55902800000001</v>
      </c>
      <c r="C2" s="1">
        <v>477.73571299999998</v>
      </c>
      <c r="D2" s="2">
        <v>606.97868800000003</v>
      </c>
      <c r="E2" s="1">
        <v>323.33890500000001</v>
      </c>
      <c r="F2" s="1">
        <v>488.875</v>
      </c>
      <c r="I2" s="2">
        <v>306.57413121990101</v>
      </c>
      <c r="J2" s="2">
        <v>494.19758000000002</v>
      </c>
      <c r="K2" s="2">
        <v>450.20689700000003</v>
      </c>
      <c r="L2" s="1">
        <v>623.625</v>
      </c>
      <c r="M2" s="1">
        <v>794.125</v>
      </c>
    </row>
    <row r="3" spans="2:13" x14ac:dyDescent="0.15">
      <c r="B3" s="1">
        <v>456.25867899999997</v>
      </c>
      <c r="C3" s="2">
        <v>515.23580400000003</v>
      </c>
      <c r="D3" s="2">
        <v>662.87087299999996</v>
      </c>
      <c r="E3" s="1">
        <v>340.83785999999998</v>
      </c>
      <c r="F3" s="2">
        <v>511.5</v>
      </c>
      <c r="I3" s="1">
        <v>645.08830722734797</v>
      </c>
      <c r="J3" s="1">
        <v>676.94901800000002</v>
      </c>
      <c r="K3" s="2">
        <v>495.72413799999998</v>
      </c>
      <c r="L3" s="1">
        <v>727.5</v>
      </c>
      <c r="M3" s="1">
        <v>843.875</v>
      </c>
    </row>
    <row r="4" spans="2:13" x14ac:dyDescent="0.15">
      <c r="B4" s="1">
        <v>495.997299</v>
      </c>
      <c r="C4" s="2">
        <v>560.96388400000001</v>
      </c>
      <c r="D4" s="2">
        <v>713.80066899999997</v>
      </c>
      <c r="E4" s="1">
        <v>369.56748900000002</v>
      </c>
      <c r="F4" s="2">
        <v>550.5</v>
      </c>
      <c r="I4" s="1">
        <v>764.54910494572096</v>
      </c>
      <c r="J4" s="1">
        <v>721.33505300000002</v>
      </c>
      <c r="K4" s="1">
        <v>508.68965500000002</v>
      </c>
      <c r="L4" s="1">
        <v>819.875</v>
      </c>
      <c r="M4" s="1">
        <v>877.25</v>
      </c>
    </row>
    <row r="5" spans="2:13" x14ac:dyDescent="0.15">
      <c r="B5" s="2">
        <v>517.073171</v>
      </c>
      <c r="C5" s="2">
        <v>591.91154400000005</v>
      </c>
      <c r="D5" s="2">
        <v>723.20309199999997</v>
      </c>
      <c r="E5" s="1">
        <v>398.29711700000001</v>
      </c>
      <c r="F5" s="2">
        <v>601.875</v>
      </c>
      <c r="I5" s="1">
        <v>796.259771</v>
      </c>
      <c r="J5" s="1">
        <v>749.85122000000001</v>
      </c>
      <c r="K5" s="1">
        <v>515.31034499999998</v>
      </c>
      <c r="L5" s="1">
        <v>857.375</v>
      </c>
      <c r="M5" s="2">
        <v>1003.875</v>
      </c>
    </row>
    <row r="6" spans="2:13" x14ac:dyDescent="0.15">
      <c r="B6" s="2">
        <v>521.79783999999995</v>
      </c>
      <c r="C6" s="2">
        <v>613.84532200000001</v>
      </c>
      <c r="D6" s="2">
        <v>726.85959000000003</v>
      </c>
      <c r="E6" s="1">
        <v>408.22189700000001</v>
      </c>
      <c r="F6" s="2">
        <v>711.25</v>
      </c>
      <c r="I6" s="1">
        <v>801.26758167212597</v>
      </c>
      <c r="J6" s="1">
        <v>772.66415400000005</v>
      </c>
      <c r="K6" s="1">
        <v>540.68965500000002</v>
      </c>
      <c r="L6" s="1">
        <v>949.5</v>
      </c>
      <c r="M6" s="2">
        <v>1023.625</v>
      </c>
    </row>
    <row r="7" spans="2:13" x14ac:dyDescent="0.15">
      <c r="B7" s="2">
        <v>555.07330200000001</v>
      </c>
      <c r="C7" s="2">
        <v>627.41778299999999</v>
      </c>
      <c r="D7" s="2">
        <v>743.05265399999996</v>
      </c>
      <c r="E7" s="1">
        <v>434.339741</v>
      </c>
      <c r="F7" s="2">
        <v>746.125</v>
      </c>
      <c r="I7" s="1">
        <v>855.33931103093801</v>
      </c>
      <c r="J7" s="1">
        <v>776.631621</v>
      </c>
      <c r="K7" s="1">
        <v>548.68965500000002</v>
      </c>
      <c r="L7" s="1">
        <v>977.875</v>
      </c>
      <c r="M7" s="2">
        <v>1044.25</v>
      </c>
    </row>
    <row r="8" spans="2:13" x14ac:dyDescent="0.15">
      <c r="B8" s="2">
        <v>562.30709899999999</v>
      </c>
      <c r="C8" s="2">
        <v>633.37539800000002</v>
      </c>
      <c r="D8" s="2">
        <v>754.80568300000004</v>
      </c>
      <c r="E8" s="1">
        <v>440.608023</v>
      </c>
      <c r="F8" s="2">
        <v>771.625</v>
      </c>
      <c r="I8" s="1">
        <v>866.65664965513099</v>
      </c>
      <c r="J8" s="1">
        <v>788.53402100000005</v>
      </c>
      <c r="K8" s="1">
        <v>595.86206900000002</v>
      </c>
      <c r="L8" s="2">
        <v>1113.5</v>
      </c>
      <c r="M8" s="2">
        <v>1086.25</v>
      </c>
    </row>
    <row r="9" spans="2:13" x14ac:dyDescent="0.15">
      <c r="B9" s="2">
        <v>584.21807699999999</v>
      </c>
      <c r="C9" s="2">
        <v>633.67586100000005</v>
      </c>
      <c r="D9" s="2">
        <v>773.08817399999998</v>
      </c>
      <c r="E9" s="1">
        <v>446.09277100000003</v>
      </c>
      <c r="F9" s="2">
        <v>808.25</v>
      </c>
      <c r="I9" s="1">
        <v>879.23147034867895</v>
      </c>
      <c r="J9" s="1">
        <v>806.38762199999996</v>
      </c>
      <c r="K9" s="1">
        <v>602.20689700000003</v>
      </c>
      <c r="L9" s="2">
        <v>1138.75</v>
      </c>
      <c r="M9" s="2">
        <v>1093.25</v>
      </c>
    </row>
    <row r="10" spans="2:13" x14ac:dyDescent="0.15">
      <c r="B10" s="2">
        <v>590.03665100000001</v>
      </c>
      <c r="C10" s="2">
        <v>634.87771199999997</v>
      </c>
      <c r="D10" s="2">
        <v>775.43877999999995</v>
      </c>
      <c r="E10" s="1">
        <v>446.876306</v>
      </c>
      <c r="F10" s="2">
        <v>907.625</v>
      </c>
      <c r="I10" s="1">
        <v>884.286654</v>
      </c>
      <c r="J10" s="1">
        <v>811.34695499999998</v>
      </c>
      <c r="K10" s="1">
        <v>621.51724100000001</v>
      </c>
      <c r="L10" s="2">
        <v>1203.75</v>
      </c>
      <c r="M10" s="2">
        <v>1219.125</v>
      </c>
    </row>
    <row r="11" spans="2:13" x14ac:dyDescent="0.15">
      <c r="B11" s="2">
        <v>606.52648299999998</v>
      </c>
      <c r="C11" s="2">
        <v>642.99020499999995</v>
      </c>
      <c r="D11" s="2">
        <v>801.55662299999995</v>
      </c>
      <c r="E11" s="1">
        <v>448.70455500000003</v>
      </c>
      <c r="F11" s="2">
        <v>923.375</v>
      </c>
      <c r="I11" s="1">
        <v>926.00980400647802</v>
      </c>
      <c r="J11" s="1">
        <v>853.00535600000001</v>
      </c>
      <c r="K11" s="1">
        <v>645.24137900000005</v>
      </c>
      <c r="L11" s="2">
        <v>1212.75</v>
      </c>
      <c r="M11" s="2">
        <v>1223.625</v>
      </c>
    </row>
    <row r="12" spans="2:13" x14ac:dyDescent="0.15">
      <c r="B12" s="2">
        <v>623.79436699999997</v>
      </c>
      <c r="C12" s="2">
        <v>647.45027900000002</v>
      </c>
      <c r="D12" s="2">
        <v>803.38487299999997</v>
      </c>
      <c r="E12" s="1">
        <v>459.412871</v>
      </c>
      <c r="F12" s="2">
        <v>962.875</v>
      </c>
      <c r="I12" s="1">
        <v>964.23725914079796</v>
      </c>
      <c r="J12" s="1">
        <v>857.46875599999998</v>
      </c>
      <c r="K12" s="1">
        <v>675.31034499999998</v>
      </c>
      <c r="L12" s="2">
        <v>1233.75</v>
      </c>
      <c r="M12" s="2">
        <v>1231.25</v>
      </c>
    </row>
    <row r="13" spans="2:13" x14ac:dyDescent="0.15">
      <c r="B13" s="2">
        <v>644.77237700000001</v>
      </c>
      <c r="C13" s="2">
        <v>662.94207600000004</v>
      </c>
      <c r="D13" s="2">
        <v>813.83200999999997</v>
      </c>
      <c r="E13" s="1">
        <v>460.19640600000002</v>
      </c>
      <c r="F13" s="2">
        <v>999.25</v>
      </c>
      <c r="I13" s="1">
        <v>966.75222327950701</v>
      </c>
      <c r="J13" s="1">
        <v>861.93215599999996</v>
      </c>
      <c r="K13" s="1">
        <v>694.62068999999997</v>
      </c>
      <c r="L13" s="2">
        <v>1284.625</v>
      </c>
      <c r="M13" s="2">
        <v>1326.375</v>
      </c>
    </row>
    <row r="14" spans="2:13" x14ac:dyDescent="0.15">
      <c r="B14" s="2">
        <v>652.488426</v>
      </c>
      <c r="C14" s="2">
        <v>669.430924</v>
      </c>
      <c r="D14" s="2">
        <v>837.33806900000002</v>
      </c>
      <c r="E14" s="1">
        <v>481.09068100000002</v>
      </c>
      <c r="F14" s="1">
        <v>1047</v>
      </c>
      <c r="I14" s="1">
        <v>974.13981999999999</v>
      </c>
      <c r="J14" s="1">
        <v>864.16385600000001</v>
      </c>
      <c r="K14" s="1">
        <v>696.55172400000004</v>
      </c>
      <c r="L14" s="2">
        <v>1289</v>
      </c>
      <c r="M14" s="2">
        <v>1335.875</v>
      </c>
    </row>
    <row r="15" spans="2:13" x14ac:dyDescent="0.15">
      <c r="B15" s="2">
        <v>690.58718499999998</v>
      </c>
      <c r="C15" s="2">
        <v>691.06423900000004</v>
      </c>
      <c r="D15" s="2">
        <v>890.35729200000003</v>
      </c>
      <c r="E15" s="1">
        <v>485.00835799999999</v>
      </c>
      <c r="F15" s="1">
        <v>1155.25</v>
      </c>
      <c r="I15" s="1">
        <v>989.88989358156903</v>
      </c>
      <c r="J15" s="1">
        <v>892.92799000000002</v>
      </c>
      <c r="K15" s="1">
        <v>696.827586</v>
      </c>
      <c r="L15" s="2">
        <v>1301.875</v>
      </c>
      <c r="M15" s="2">
        <v>1382.375</v>
      </c>
    </row>
    <row r="16" spans="2:13" x14ac:dyDescent="0.15">
      <c r="B16" s="2">
        <v>696.41319899999996</v>
      </c>
      <c r="C16" s="2">
        <v>698.27534400000002</v>
      </c>
      <c r="D16" s="2">
        <v>890.87964899999997</v>
      </c>
      <c r="E16" s="1">
        <v>485.53071499999999</v>
      </c>
      <c r="F16" s="1">
        <v>1273.625</v>
      </c>
      <c r="I16" s="2">
        <v>1008.50062828333</v>
      </c>
      <c r="J16" s="1">
        <v>896.64749099999995</v>
      </c>
      <c r="K16" s="1">
        <v>704.827586</v>
      </c>
      <c r="L16" s="2">
        <v>1304.5</v>
      </c>
      <c r="M16" s="2">
        <v>1424.875</v>
      </c>
    </row>
    <row r="17" spans="2:13" x14ac:dyDescent="0.15">
      <c r="B17" s="2">
        <v>706.01851899999997</v>
      </c>
      <c r="C17" s="2">
        <v>712.09662900000001</v>
      </c>
      <c r="D17" s="2">
        <v>910.46803199999999</v>
      </c>
      <c r="E17" s="1">
        <v>493.10488900000001</v>
      </c>
      <c r="F17" s="1">
        <v>1342</v>
      </c>
      <c r="I17" s="2">
        <v>1030.6323128546001</v>
      </c>
      <c r="J17" s="1">
        <v>903.34259099999997</v>
      </c>
      <c r="K17" s="1">
        <v>715.31034499999998</v>
      </c>
      <c r="L17" s="2">
        <v>1345.625</v>
      </c>
      <c r="M17" s="2">
        <v>1432.375</v>
      </c>
    </row>
    <row r="18" spans="2:13" x14ac:dyDescent="0.15">
      <c r="B18" s="2">
        <v>708.67091000000005</v>
      </c>
      <c r="C18" s="2">
        <v>713.899405</v>
      </c>
      <c r="D18" s="2">
        <v>912.81863799999996</v>
      </c>
      <c r="E18" s="1">
        <v>499.37317200000001</v>
      </c>
      <c r="F18" s="1">
        <v>1403.625</v>
      </c>
      <c r="I18" s="2">
        <v>1051.00352267939</v>
      </c>
      <c r="J18" s="1">
        <v>913.75719100000003</v>
      </c>
      <c r="K18" s="1">
        <v>720.27586199999996</v>
      </c>
      <c r="L18" s="2">
        <v>1347</v>
      </c>
      <c r="M18" s="2">
        <v>1478.5</v>
      </c>
    </row>
    <row r="19" spans="2:13" x14ac:dyDescent="0.15">
      <c r="B19" s="2">
        <v>713.64808600000003</v>
      </c>
      <c r="C19" s="2">
        <v>724.41560000000004</v>
      </c>
      <c r="D19" s="2">
        <v>919.60927700000002</v>
      </c>
      <c r="E19" s="2">
        <v>501.20142099999998</v>
      </c>
      <c r="F19" s="1">
        <v>1414</v>
      </c>
      <c r="I19" s="2">
        <v>1055.53045827969</v>
      </c>
      <c r="J19" s="1">
        <v>917.22872400000006</v>
      </c>
      <c r="K19" s="1">
        <v>726.06896600000005</v>
      </c>
      <c r="L19" s="2">
        <v>1381.5</v>
      </c>
      <c r="M19" s="2">
        <v>1482.25</v>
      </c>
    </row>
    <row r="20" spans="2:13" x14ac:dyDescent="0.15">
      <c r="B20" s="2">
        <v>716.86921299999995</v>
      </c>
      <c r="C20" s="2">
        <v>732.82855600000005</v>
      </c>
      <c r="D20" s="2">
        <v>928.75052200000005</v>
      </c>
      <c r="E20" s="2">
        <v>503.02967000000001</v>
      </c>
      <c r="F20" s="1">
        <v>1418</v>
      </c>
      <c r="I20" s="2">
        <v>1087.4705030672401</v>
      </c>
      <c r="J20" s="1">
        <v>924.66772500000002</v>
      </c>
      <c r="K20" s="1">
        <v>734.62068999999997</v>
      </c>
      <c r="L20" s="2">
        <v>1389.125</v>
      </c>
      <c r="M20" s="1">
        <v>1536</v>
      </c>
    </row>
    <row r="21" spans="2:13" x14ac:dyDescent="0.15">
      <c r="B21" s="2">
        <v>717.64705900000001</v>
      </c>
      <c r="C21" s="2">
        <v>733.42948100000001</v>
      </c>
      <c r="D21" s="2">
        <v>930.57877099999996</v>
      </c>
      <c r="E21" s="2">
        <v>504.85791899999998</v>
      </c>
      <c r="F21" s="1">
        <v>1423</v>
      </c>
      <c r="I21" s="2">
        <v>1095.2668918219199</v>
      </c>
      <c r="J21" s="1">
        <v>928.63519099999996</v>
      </c>
      <c r="K21" s="1">
        <v>737.93103399999995</v>
      </c>
      <c r="L21" s="2">
        <v>1394.375</v>
      </c>
      <c r="M21" s="1">
        <v>1550.25</v>
      </c>
    </row>
    <row r="22" spans="2:13" x14ac:dyDescent="0.15">
      <c r="B22" s="2">
        <v>730.75778600000001</v>
      </c>
      <c r="C22" s="2">
        <v>737.33549700000003</v>
      </c>
      <c r="D22" s="2">
        <v>938.41412500000001</v>
      </c>
      <c r="E22" s="2">
        <v>520.52862500000003</v>
      </c>
      <c r="F22" s="1">
        <v>1449.5</v>
      </c>
      <c r="I22" s="2">
        <v>1106.3327341075601</v>
      </c>
      <c r="J22" s="1">
        <v>932.60265800000002</v>
      </c>
      <c r="K22" s="1">
        <v>740.96551699999998</v>
      </c>
      <c r="L22" s="2">
        <v>1417.875</v>
      </c>
      <c r="M22" s="1">
        <v>1570.625</v>
      </c>
    </row>
    <row r="23" spans="2:13" x14ac:dyDescent="0.15">
      <c r="B23" s="2">
        <v>731.57793200000003</v>
      </c>
      <c r="C23" s="2">
        <v>748.45261700000003</v>
      </c>
      <c r="D23" s="2">
        <v>950.68951100000004</v>
      </c>
      <c r="E23" s="2">
        <v>544.03468399999997</v>
      </c>
      <c r="F23" s="1">
        <v>1476.625</v>
      </c>
      <c r="I23" s="2">
        <v>1107.84171289203</v>
      </c>
      <c r="J23" s="1">
        <v>935.82622500000002</v>
      </c>
      <c r="K23" s="1">
        <v>743.172414</v>
      </c>
      <c r="L23" s="2">
        <v>1442.5</v>
      </c>
      <c r="M23" s="1">
        <v>1581.75</v>
      </c>
    </row>
    <row r="24" spans="2:13" x14ac:dyDescent="0.15">
      <c r="B24" s="2">
        <v>741.17238599999996</v>
      </c>
      <c r="C24" s="2">
        <v>750.55585599999995</v>
      </c>
      <c r="D24" s="2">
        <v>959.04722100000004</v>
      </c>
      <c r="E24" s="2">
        <v>558.66067699999996</v>
      </c>
      <c r="F24" s="1">
        <v>1492.625</v>
      </c>
      <c r="I24" s="2">
        <v>1109.0991949613799</v>
      </c>
      <c r="J24" s="1">
        <v>945.24895900000001</v>
      </c>
      <c r="K24" s="1">
        <v>746.20689700000003</v>
      </c>
      <c r="L24" s="1">
        <v>1559</v>
      </c>
      <c r="M24" s="1">
        <v>1586.35365853659</v>
      </c>
    </row>
    <row r="25" spans="2:13" x14ac:dyDescent="0.15">
      <c r="B25" s="2">
        <v>762.99345400000004</v>
      </c>
      <c r="C25" s="2">
        <v>751.15678100000002</v>
      </c>
      <c r="D25" s="2">
        <v>959.04722100000004</v>
      </c>
      <c r="E25" s="2">
        <v>559.44421199999999</v>
      </c>
      <c r="F25" s="1">
        <v>1493.625</v>
      </c>
      <c r="I25" s="2">
        <v>1113.1231375080099</v>
      </c>
      <c r="J25" s="1">
        <v>964.094426</v>
      </c>
      <c r="K25" s="1">
        <v>748.41379300000006</v>
      </c>
      <c r="L25" s="1">
        <v>1574.5988372093</v>
      </c>
      <c r="M25" s="1">
        <v>1594</v>
      </c>
    </row>
    <row r="26" spans="2:13" x14ac:dyDescent="0.15">
      <c r="B26" s="2">
        <v>766.05902800000001</v>
      </c>
      <c r="C26" s="2">
        <v>759.09805800000004</v>
      </c>
      <c r="D26" s="2">
        <v>960.35311300000001</v>
      </c>
      <c r="E26" s="2">
        <v>568.06310099999996</v>
      </c>
      <c r="F26" s="2">
        <v>1500.625</v>
      </c>
      <c r="I26" s="2">
        <v>1113.3746338465701</v>
      </c>
      <c r="J26" s="1">
        <v>972.27732600000002</v>
      </c>
      <c r="K26" s="1">
        <v>753.10344799999996</v>
      </c>
      <c r="L26" s="1">
        <v>1583.25</v>
      </c>
      <c r="M26" s="1">
        <v>1612.25</v>
      </c>
    </row>
    <row r="27" spans="2:13" x14ac:dyDescent="0.15">
      <c r="B27" s="2">
        <v>771.84606499999995</v>
      </c>
      <c r="C27" s="2">
        <v>759.26927499999999</v>
      </c>
      <c r="D27" s="2">
        <v>961.92018399999995</v>
      </c>
      <c r="E27" s="2">
        <v>569.63017100000002</v>
      </c>
      <c r="F27" s="2">
        <v>1509.625</v>
      </c>
      <c r="I27" s="2">
        <v>1124.69197247076</v>
      </c>
      <c r="J27" s="1">
        <v>995.33822699999996</v>
      </c>
      <c r="K27" s="1">
        <v>769.37931000000003</v>
      </c>
      <c r="L27" s="1">
        <v>1608.25</v>
      </c>
      <c r="M27" s="1">
        <v>1672.375</v>
      </c>
    </row>
    <row r="28" spans="2:13" x14ac:dyDescent="0.15">
      <c r="B28" s="2">
        <v>784.14351899999997</v>
      </c>
      <c r="C28" s="2">
        <v>764.37714100000005</v>
      </c>
      <c r="D28" s="2">
        <v>963.22607600000003</v>
      </c>
      <c r="E28" s="2">
        <v>593.39740900000004</v>
      </c>
      <c r="F28" s="2">
        <v>1549.75</v>
      </c>
      <c r="I28" s="2">
        <v>1136.5123041486299</v>
      </c>
      <c r="J28" s="1">
        <v>999.55366000000004</v>
      </c>
      <c r="K28" s="1">
        <v>774.89655200000004</v>
      </c>
      <c r="L28" s="1">
        <v>1617.125</v>
      </c>
      <c r="M28" s="1">
        <v>1692.5</v>
      </c>
    </row>
    <row r="29" spans="2:13" x14ac:dyDescent="0.15">
      <c r="B29" s="2">
        <v>794.27083300000004</v>
      </c>
      <c r="C29" s="2">
        <v>768.44655599999999</v>
      </c>
      <c r="D29" s="2">
        <v>976.80735500000003</v>
      </c>
      <c r="E29" s="2">
        <v>598.88215600000001</v>
      </c>
      <c r="F29" s="2">
        <v>1564.7</v>
      </c>
      <c r="I29" s="2">
        <v>1148.5841321650601</v>
      </c>
      <c r="J29" s="2">
        <v>1009.96826</v>
      </c>
      <c r="K29" s="1">
        <v>779.03448300000002</v>
      </c>
      <c r="L29" s="1">
        <v>1756</v>
      </c>
      <c r="M29" s="1">
        <v>1693.5</v>
      </c>
    </row>
    <row r="30" spans="2:13" x14ac:dyDescent="0.15">
      <c r="B30" s="2">
        <v>795.23533999999995</v>
      </c>
      <c r="C30" s="2">
        <v>784.50814300000002</v>
      </c>
      <c r="D30" s="2">
        <v>981.50856699999997</v>
      </c>
      <c r="E30" s="2">
        <v>602.01629800000001</v>
      </c>
      <c r="F30" s="2">
        <v>1575.25</v>
      </c>
      <c r="I30" s="2">
        <v>1152.1050820345599</v>
      </c>
      <c r="J30" s="2">
        <v>1032.285261</v>
      </c>
      <c r="K30" s="1">
        <v>779.31034499999998</v>
      </c>
      <c r="L30" s="1">
        <v>1807.75</v>
      </c>
      <c r="M30" s="1">
        <v>1748.625</v>
      </c>
    </row>
    <row r="31" spans="2:13" x14ac:dyDescent="0.15">
      <c r="B31" s="2">
        <v>797.88773100000003</v>
      </c>
      <c r="C31" s="2">
        <v>785.70999300000005</v>
      </c>
      <c r="D31" s="2">
        <v>983.59799399999997</v>
      </c>
      <c r="E31" s="2">
        <v>603.58336799999995</v>
      </c>
      <c r="F31" s="2">
        <v>1607.25</v>
      </c>
      <c r="I31" s="2">
        <v>1166.18888113602</v>
      </c>
      <c r="J31" s="2">
        <v>1034.268994</v>
      </c>
      <c r="K31" s="1">
        <v>790.06896600000005</v>
      </c>
      <c r="L31" s="1">
        <v>1838.625</v>
      </c>
      <c r="M31" s="1">
        <v>1785.375</v>
      </c>
    </row>
    <row r="32" spans="2:13" x14ac:dyDescent="0.15">
      <c r="B32" s="2">
        <v>808.497299</v>
      </c>
      <c r="C32" s="2">
        <v>786.61138200000005</v>
      </c>
      <c r="D32" s="2">
        <v>986.73213499999997</v>
      </c>
      <c r="E32" s="2">
        <v>614.03050599999995</v>
      </c>
      <c r="F32" s="2">
        <v>1629.25</v>
      </c>
      <c r="I32" s="2">
        <v>1186.0570982837</v>
      </c>
      <c r="J32" s="2">
        <v>1066.008728</v>
      </c>
      <c r="K32" s="1">
        <v>794.48275899999999</v>
      </c>
      <c r="L32" s="1">
        <v>1841.625</v>
      </c>
      <c r="M32" s="1">
        <v>1835.375</v>
      </c>
    </row>
    <row r="33" spans="2:13" x14ac:dyDescent="0.15">
      <c r="B33" s="2">
        <v>817.41898100000003</v>
      </c>
      <c r="C33" s="2">
        <v>803.70375000000001</v>
      </c>
      <c r="D33" s="2">
        <v>990.12745500000005</v>
      </c>
      <c r="E33" s="2">
        <v>616.64229</v>
      </c>
      <c r="F33" s="2">
        <v>1650.5</v>
      </c>
      <c r="I33" s="2">
        <v>1186.30859462226</v>
      </c>
      <c r="J33" s="2">
        <v>1078.407062</v>
      </c>
      <c r="K33" s="1">
        <v>795.86206900000002</v>
      </c>
      <c r="L33" s="1">
        <v>1865</v>
      </c>
      <c r="M33" s="1">
        <v>1853.25</v>
      </c>
    </row>
    <row r="34" spans="2:13" x14ac:dyDescent="0.15">
      <c r="B34" s="2">
        <v>818.14236100000005</v>
      </c>
      <c r="C34" s="2">
        <v>822.96736999999996</v>
      </c>
      <c r="D34" s="1">
        <v>1029.3042210000001</v>
      </c>
      <c r="E34" s="2">
        <v>618.731718</v>
      </c>
      <c r="F34" s="2">
        <v>1678.5</v>
      </c>
      <c r="I34" s="2">
        <v>1207.1827971241701</v>
      </c>
      <c r="J34" s="2">
        <v>1083.3663959999999</v>
      </c>
      <c r="K34" s="1">
        <v>796.13793099999998</v>
      </c>
      <c r="L34" s="1">
        <v>1906.625</v>
      </c>
      <c r="M34" s="1">
        <v>1878.375</v>
      </c>
    </row>
    <row r="35" spans="2:13" x14ac:dyDescent="0.15">
      <c r="B35" s="2">
        <v>831.886574</v>
      </c>
      <c r="C35" s="2">
        <v>832.28171399999997</v>
      </c>
      <c r="D35" s="1">
        <v>1036.0948599999999</v>
      </c>
      <c r="E35" s="2">
        <v>625.52235700000006</v>
      </c>
      <c r="F35" s="2">
        <v>1692.75</v>
      </c>
      <c r="I35" s="2">
        <v>1208.6917755320801</v>
      </c>
      <c r="J35" s="2">
        <v>1084.606229</v>
      </c>
      <c r="K35" s="1">
        <v>802.75862099999995</v>
      </c>
      <c r="L35" s="1">
        <v>1915</v>
      </c>
      <c r="M35" s="1">
        <v>1878.5</v>
      </c>
    </row>
    <row r="36" spans="2:13" x14ac:dyDescent="0.15">
      <c r="B36" s="2">
        <v>835.50347199999999</v>
      </c>
      <c r="C36" s="2">
        <v>834.98587799999996</v>
      </c>
      <c r="D36" s="1">
        <v>1040.534893</v>
      </c>
      <c r="E36" s="2">
        <v>626.56707100000006</v>
      </c>
      <c r="F36" s="2">
        <v>1717.875</v>
      </c>
      <c r="I36" s="2">
        <v>1227.5540065724001</v>
      </c>
      <c r="J36" s="2">
        <v>1097.5004960000001</v>
      </c>
      <c r="K36" s="1">
        <v>818.48275899999999</v>
      </c>
      <c r="L36" s="1">
        <v>1990</v>
      </c>
      <c r="M36" s="1">
        <v>1880.375</v>
      </c>
    </row>
    <row r="37" spans="2:13" x14ac:dyDescent="0.15">
      <c r="B37" s="2">
        <v>838.39699099999996</v>
      </c>
      <c r="C37" s="2">
        <v>836.18772899999999</v>
      </c>
      <c r="D37" s="1">
        <v>1043.1466780000001</v>
      </c>
      <c r="E37" s="2">
        <v>626.82824900000003</v>
      </c>
      <c r="F37" s="2">
        <v>1730</v>
      </c>
      <c r="I37" s="2">
        <v>1230.06897108767</v>
      </c>
      <c r="J37" s="2">
        <v>1097.7484629999999</v>
      </c>
      <c r="K37" s="1">
        <v>819.86206900000002</v>
      </c>
      <c r="L37" s="2">
        <v>2010.375</v>
      </c>
      <c r="M37" s="1">
        <v>1929.375</v>
      </c>
    </row>
    <row r="38" spans="2:13" x14ac:dyDescent="0.15">
      <c r="B38" s="2">
        <v>838.63811699999997</v>
      </c>
      <c r="C38" s="2">
        <v>843.39883399999997</v>
      </c>
      <c r="D38" s="1">
        <v>1046.2808190000001</v>
      </c>
      <c r="E38" s="2">
        <v>634.14124500000003</v>
      </c>
      <c r="F38" s="2">
        <v>1734.375</v>
      </c>
      <c r="I38" s="2">
        <v>1232.3763610000001</v>
      </c>
      <c r="J38" s="2">
        <v>1106.9232300000001</v>
      </c>
      <c r="K38" s="1">
        <v>839.44827599999996</v>
      </c>
      <c r="L38" s="2">
        <v>2087.625</v>
      </c>
      <c r="M38" s="2">
        <v>2005.125</v>
      </c>
    </row>
    <row r="39" spans="2:13" x14ac:dyDescent="0.15">
      <c r="B39" s="2">
        <v>839.61515599999996</v>
      </c>
      <c r="C39" s="2">
        <v>845.80253600000003</v>
      </c>
      <c r="D39" s="1">
        <v>1048.892603</v>
      </c>
      <c r="E39" s="2">
        <v>638.84245699999997</v>
      </c>
      <c r="F39" s="2">
        <v>1756.25</v>
      </c>
      <c r="I39" s="2">
        <v>1240.0467530000001</v>
      </c>
      <c r="J39" s="2">
        <v>1119.817497</v>
      </c>
      <c r="K39" s="1">
        <v>841.93103399999995</v>
      </c>
      <c r="L39" s="2">
        <v>2170</v>
      </c>
      <c r="M39" s="2">
        <v>2084.875</v>
      </c>
    </row>
    <row r="40" spans="2:13" x14ac:dyDescent="0.15">
      <c r="B40" s="2">
        <v>847.91965600000003</v>
      </c>
      <c r="C40" s="2">
        <v>850.30947700000002</v>
      </c>
      <c r="D40" s="1">
        <v>1055.4220640000001</v>
      </c>
      <c r="E40" s="2">
        <v>659.47555399999999</v>
      </c>
      <c r="F40" s="2">
        <v>1770.75</v>
      </c>
      <c r="I40" s="2">
        <v>1243.3982807969001</v>
      </c>
      <c r="J40" s="2">
        <v>1127.0085300000001</v>
      </c>
      <c r="K40" s="1">
        <v>847.172414</v>
      </c>
      <c r="L40" s="2">
        <v>2238.375</v>
      </c>
      <c r="M40" s="2">
        <v>2363</v>
      </c>
    </row>
    <row r="41" spans="2:13" x14ac:dyDescent="0.15">
      <c r="B41" s="2">
        <v>864.92091000000005</v>
      </c>
      <c r="C41" s="2">
        <v>855.41734299999996</v>
      </c>
      <c r="D41" s="1">
        <v>1069.2645219999999</v>
      </c>
      <c r="E41" s="2">
        <v>665.48265800000001</v>
      </c>
      <c r="F41" s="2">
        <v>1778.25</v>
      </c>
      <c r="I41" s="2">
        <v>1243.6497775120099</v>
      </c>
      <c r="J41" s="2">
        <v>1134.4475299999999</v>
      </c>
      <c r="K41" s="1">
        <v>859.31034499999998</v>
      </c>
      <c r="L41" s="2">
        <v>2278.125</v>
      </c>
      <c r="M41" s="2">
        <v>2486.75</v>
      </c>
    </row>
    <row r="42" spans="2:13" x14ac:dyDescent="0.15">
      <c r="B42" s="2">
        <v>871.67245400000002</v>
      </c>
      <c r="C42" s="2">
        <v>859.79473900000005</v>
      </c>
      <c r="D42" s="1">
        <v>1074.7492689999999</v>
      </c>
      <c r="E42" s="2">
        <v>670.18386999999996</v>
      </c>
      <c r="F42" s="2">
        <v>1780.75</v>
      </c>
      <c r="I42" s="2">
        <v>1264.7754763524799</v>
      </c>
      <c r="J42" s="2">
        <v>1142.8783969999999</v>
      </c>
      <c r="K42" s="1">
        <v>863.172414</v>
      </c>
      <c r="L42" s="2">
        <v>2311.75</v>
      </c>
      <c r="M42">
        <v>2750.375</v>
      </c>
    </row>
    <row r="43" spans="2:13" x14ac:dyDescent="0.15">
      <c r="B43" s="2">
        <v>888.79243799999995</v>
      </c>
      <c r="C43" s="2">
        <v>862.32798500000001</v>
      </c>
      <c r="D43" s="1">
        <v>1077.3610530000001</v>
      </c>
      <c r="E43" s="2">
        <v>674.62390300000004</v>
      </c>
      <c r="F43" s="2">
        <v>1784.875</v>
      </c>
      <c r="I43" s="2">
        <v>1275.0868292458799</v>
      </c>
      <c r="J43" s="2">
        <v>1156.764531</v>
      </c>
      <c r="K43" s="1">
        <v>864.55172400000004</v>
      </c>
      <c r="L43" s="2">
        <v>2362.25</v>
      </c>
      <c r="M43">
        <v>2754.75</v>
      </c>
    </row>
    <row r="44" spans="2:13" x14ac:dyDescent="0.15">
      <c r="B44" s="2">
        <v>888.79243799999995</v>
      </c>
      <c r="C44" s="2">
        <v>865.03215</v>
      </c>
      <c r="D44" s="1">
        <v>1080.4951940000001</v>
      </c>
      <c r="E44" s="2">
        <v>686.37693300000001</v>
      </c>
      <c r="F44" s="2">
        <v>1811</v>
      </c>
      <c r="I44" s="2">
        <v>1282.6317220385699</v>
      </c>
      <c r="J44" s="2">
        <v>1163.4596309999999</v>
      </c>
      <c r="K44" s="1">
        <v>865.65517199999999</v>
      </c>
      <c r="L44">
        <v>2584.25</v>
      </c>
    </row>
    <row r="45" spans="2:13" x14ac:dyDescent="0.15">
      <c r="B45" s="2">
        <v>897.47299399999997</v>
      </c>
      <c r="C45" s="2">
        <v>867.73631399999999</v>
      </c>
      <c r="D45" s="1">
        <v>1092.770581</v>
      </c>
      <c r="E45" s="2">
        <v>696.04053499999998</v>
      </c>
      <c r="F45" s="2">
        <v>1817.625</v>
      </c>
      <c r="I45" s="2">
        <v>1293.1945712705301</v>
      </c>
      <c r="J45" s="2">
        <v>1165.691331</v>
      </c>
      <c r="K45" s="1">
        <v>892.68965500000002</v>
      </c>
      <c r="L45">
        <v>2620.5</v>
      </c>
    </row>
    <row r="46" spans="2:13" x14ac:dyDescent="0.15">
      <c r="B46" s="2">
        <v>897.71411999999998</v>
      </c>
      <c r="C46" s="2">
        <v>874.34649400000001</v>
      </c>
      <c r="D46" s="1">
        <v>1096.9494360000001</v>
      </c>
      <c r="E46" s="2">
        <v>708.315921</v>
      </c>
      <c r="F46" s="2">
        <v>1824</v>
      </c>
      <c r="I46" s="2">
        <v>1300.9909604017701</v>
      </c>
      <c r="J46" s="2">
        <v>1175.114065</v>
      </c>
      <c r="K46" s="1">
        <v>898.75862099999995</v>
      </c>
    </row>
    <row r="47" spans="2:13" x14ac:dyDescent="0.15">
      <c r="B47" s="2">
        <v>898.4375</v>
      </c>
      <c r="C47" s="2">
        <v>874.34649400000001</v>
      </c>
      <c r="D47" s="1">
        <v>1129.074384</v>
      </c>
      <c r="E47" s="2">
        <v>711.18888400000003</v>
      </c>
      <c r="F47" s="2">
        <v>1828.625</v>
      </c>
      <c r="I47" s="2">
        <v>1301.9969457560101</v>
      </c>
      <c r="J47" s="2">
        <v>1179.5774650000001</v>
      </c>
      <c r="K47" s="1">
        <v>902.89655200000004</v>
      </c>
    </row>
    <row r="48" spans="2:13" x14ac:dyDescent="0.15">
      <c r="B48" s="2">
        <v>906.153549</v>
      </c>
      <c r="C48" s="2">
        <v>877.69043599999998</v>
      </c>
      <c r="D48" s="1">
        <v>1129.335562</v>
      </c>
      <c r="E48" s="2">
        <v>719.807773</v>
      </c>
      <c r="F48" s="2">
        <v>1833.5</v>
      </c>
      <c r="I48" s="2">
        <v>1318.34421303418</v>
      </c>
      <c r="J48" s="2">
        <v>1200.406665</v>
      </c>
      <c r="K48" s="1">
        <v>904</v>
      </c>
    </row>
    <row r="49" spans="2:11" x14ac:dyDescent="0.15">
      <c r="B49" s="2">
        <v>918.46855800000003</v>
      </c>
      <c r="C49" s="2">
        <v>886.96592799999996</v>
      </c>
      <c r="D49" s="1">
        <v>1130.3802760000001</v>
      </c>
      <c r="E49" s="2">
        <v>724.50898500000005</v>
      </c>
      <c r="F49" s="2">
        <v>1837.625</v>
      </c>
      <c r="I49" s="2">
        <v>1326.6435948425401</v>
      </c>
      <c r="J49" s="2">
        <v>1201.6464989999999</v>
      </c>
      <c r="K49" s="1">
        <v>908.13793099999998</v>
      </c>
    </row>
    <row r="50" spans="2:11" x14ac:dyDescent="0.15">
      <c r="B50" s="2">
        <v>935.81211399999995</v>
      </c>
      <c r="C50" s="2">
        <v>900.66103099999998</v>
      </c>
      <c r="D50" s="1">
        <v>1131.1638109999999</v>
      </c>
      <c r="E50" s="2">
        <v>734.95612200000005</v>
      </c>
      <c r="F50" s="2">
        <v>1862.125</v>
      </c>
      <c r="I50" s="2">
        <v>1333.6854942049899</v>
      </c>
      <c r="J50" s="2">
        <v>1218.260266</v>
      </c>
      <c r="K50" s="1">
        <v>911.72413800000004</v>
      </c>
    </row>
    <row r="51" spans="2:11" x14ac:dyDescent="0.15">
      <c r="B51" s="2">
        <v>938.80182500000001</v>
      </c>
      <c r="C51" s="2">
        <v>905.59461599999997</v>
      </c>
      <c r="D51" s="1">
        <v>1133.7755950000001</v>
      </c>
      <c r="E51" s="2">
        <v>735.47847899999999</v>
      </c>
      <c r="F51" s="1">
        <v>2015.5</v>
      </c>
      <c r="I51" s="2">
        <v>1338.300825</v>
      </c>
      <c r="J51" s="2">
        <v>1231.4024999999999</v>
      </c>
      <c r="K51" s="1">
        <v>917.51724100000001</v>
      </c>
    </row>
    <row r="52" spans="2:11" x14ac:dyDescent="0.15">
      <c r="B52" s="2">
        <v>939.42901199999994</v>
      </c>
      <c r="C52" s="2">
        <v>906.19554100000005</v>
      </c>
      <c r="D52" s="1">
        <v>1144.2227330000001</v>
      </c>
      <c r="E52" s="2">
        <v>749.84329300000002</v>
      </c>
      <c r="F52" s="1">
        <v>2022.5</v>
      </c>
      <c r="I52" s="2">
        <v>1342.9908617441499</v>
      </c>
      <c r="J52" s="2">
        <v>1244.0488</v>
      </c>
      <c r="K52" s="1">
        <v>917.79310299999997</v>
      </c>
    </row>
    <row r="53" spans="2:11" x14ac:dyDescent="0.15">
      <c r="B53" s="2">
        <v>943.76928999999996</v>
      </c>
      <c r="C53" s="2">
        <v>915.88572899999997</v>
      </c>
      <c r="D53" s="1">
        <v>1150.4910150000001</v>
      </c>
      <c r="E53" s="2">
        <v>770.73756800000001</v>
      </c>
      <c r="F53" s="1">
        <v>2027.5</v>
      </c>
      <c r="I53" s="2">
        <v>1354.0567040297899</v>
      </c>
      <c r="J53" s="2">
        <v>1248.2642330000001</v>
      </c>
      <c r="K53" s="1">
        <v>923.86206900000002</v>
      </c>
    </row>
    <row r="54" spans="2:11" x14ac:dyDescent="0.15">
      <c r="B54" s="2">
        <v>947.14506200000005</v>
      </c>
      <c r="C54" s="2">
        <v>917.01219900000001</v>
      </c>
      <c r="D54" s="1">
        <v>1159.1099039999999</v>
      </c>
      <c r="E54" s="2">
        <v>772.82699500000001</v>
      </c>
      <c r="F54" s="1">
        <v>2082.5</v>
      </c>
      <c r="I54" s="2">
        <v>1356.3201718299399</v>
      </c>
      <c r="J54" s="2">
        <v>1274.3007339999999</v>
      </c>
      <c r="K54" s="1">
        <v>926.34482800000001</v>
      </c>
    </row>
    <row r="55" spans="2:11" x14ac:dyDescent="0.15">
      <c r="B55" s="2">
        <v>968.605324</v>
      </c>
      <c r="C55" s="2">
        <v>917.48832800000002</v>
      </c>
      <c r="D55" s="1">
        <v>1162.766402</v>
      </c>
      <c r="E55" s="2">
        <v>784.05766800000004</v>
      </c>
      <c r="F55" s="1">
        <v>2104.125</v>
      </c>
      <c r="I55" s="2">
        <v>1400.83503731103</v>
      </c>
      <c r="J55" s="2">
        <v>1275.788534</v>
      </c>
      <c r="K55" s="1">
        <v>929.10344799999996</v>
      </c>
    </row>
    <row r="56" spans="2:11" x14ac:dyDescent="0.15">
      <c r="B56" s="2">
        <v>971.01865099999998</v>
      </c>
      <c r="C56" s="2">
        <v>922.12006499999995</v>
      </c>
      <c r="D56" s="1">
        <v>1166.6840790000001</v>
      </c>
      <c r="E56" s="2">
        <v>805.213122</v>
      </c>
      <c r="F56" s="1">
        <v>2145</v>
      </c>
      <c r="I56" s="2">
        <v>1411.39788691954</v>
      </c>
      <c r="J56" s="2">
        <v>1295.6258680000001</v>
      </c>
      <c r="K56" s="1">
        <v>934.62068999999997</v>
      </c>
    </row>
    <row r="57" spans="2:11" x14ac:dyDescent="0.15">
      <c r="B57" s="2">
        <v>972.704475</v>
      </c>
      <c r="C57" s="2">
        <v>929.50782600000002</v>
      </c>
      <c r="D57" s="1">
        <v>1167.4676139999999</v>
      </c>
      <c r="E57" s="2">
        <v>816.96615099999997</v>
      </c>
      <c r="F57" s="1">
        <v>2225.875</v>
      </c>
      <c r="I57" s="2">
        <v>1413.6613547196901</v>
      </c>
      <c r="J57" s="2">
        <v>1299.593335</v>
      </c>
      <c r="K57" s="1">
        <v>935.72413800000004</v>
      </c>
    </row>
    <row r="58" spans="2:11" x14ac:dyDescent="0.15">
      <c r="B58" s="2">
        <v>984.03742299999999</v>
      </c>
      <c r="C58" s="2">
        <v>929.932095</v>
      </c>
      <c r="D58" s="1">
        <v>1186.7948180000001</v>
      </c>
      <c r="E58" s="2">
        <v>832.89803600000005</v>
      </c>
      <c r="F58" s="1">
        <v>2335.875</v>
      </c>
      <c r="I58" s="2">
        <v>1413.9089779999999</v>
      </c>
      <c r="J58" s="2">
        <v>1316.703035</v>
      </c>
      <c r="K58" s="1">
        <v>941.51724100000001</v>
      </c>
    </row>
    <row r="59" spans="2:11" x14ac:dyDescent="0.15">
      <c r="B59" s="2">
        <v>993.687231</v>
      </c>
      <c r="C59" s="2">
        <v>933.83811100000003</v>
      </c>
      <c r="D59" s="1">
        <v>1188.8842460000001</v>
      </c>
      <c r="E59" s="2">
        <v>836.55453399999999</v>
      </c>
      <c r="F59" s="1">
        <v>2388.75</v>
      </c>
      <c r="I59" s="2">
        <v>1422.71522554374</v>
      </c>
      <c r="J59" s="2">
        <v>1328.853402</v>
      </c>
      <c r="K59" s="1">
        <v>941.51724100000001</v>
      </c>
    </row>
    <row r="60" spans="2:11" x14ac:dyDescent="0.15">
      <c r="B60" s="2">
        <v>994.16473800000006</v>
      </c>
      <c r="C60" s="2">
        <v>934.58272499999998</v>
      </c>
      <c r="D60" s="1">
        <v>1188.8842460000001</v>
      </c>
      <c r="E60" s="2">
        <v>870.50773100000004</v>
      </c>
      <c r="F60" s="1">
        <v>2406.875</v>
      </c>
      <c r="I60" s="2">
        <v>1426.692965</v>
      </c>
      <c r="J60" s="2">
        <v>1371.5036700000001</v>
      </c>
      <c r="K60" s="1">
        <v>945.37931000000003</v>
      </c>
    </row>
    <row r="61" spans="2:11" x14ac:dyDescent="0.15">
      <c r="B61" s="1">
        <v>1002.36304</v>
      </c>
      <c r="C61" s="2">
        <v>935.64088700000002</v>
      </c>
      <c r="D61" s="1">
        <v>1192.8019220000001</v>
      </c>
      <c r="E61" s="2">
        <v>874.16422899999998</v>
      </c>
      <c r="F61">
        <v>2547.125</v>
      </c>
      <c r="I61" s="2">
        <v>1440.937979</v>
      </c>
      <c r="J61" s="2">
        <v>1372.7435029999999</v>
      </c>
      <c r="K61" s="1">
        <v>950.06896600000005</v>
      </c>
    </row>
    <row r="62" spans="2:11" x14ac:dyDescent="0.15">
      <c r="B62" s="1">
        <v>1005.497685</v>
      </c>
      <c r="C62" s="2">
        <v>944.35430599999995</v>
      </c>
      <c r="D62" s="1">
        <v>1198.0254910000001</v>
      </c>
      <c r="E62" s="2">
        <v>874.68658600000003</v>
      </c>
      <c r="F62">
        <v>2947.25</v>
      </c>
      <c r="I62" s="2">
        <v>1442.08044963773</v>
      </c>
      <c r="J62" s="2">
        <v>1373.239437</v>
      </c>
      <c r="K62" s="1">
        <v>957.79310299999997</v>
      </c>
    </row>
    <row r="63" spans="2:11" x14ac:dyDescent="0.15">
      <c r="B63" s="1">
        <v>1006.462191</v>
      </c>
      <c r="C63" s="2">
        <v>951.264948</v>
      </c>
      <c r="D63" s="1">
        <v>1208.21145</v>
      </c>
      <c r="E63" s="2">
        <v>877.037192</v>
      </c>
      <c r="I63" s="2">
        <v>1456.91873813143</v>
      </c>
      <c r="J63" s="2">
        <v>1377.206903</v>
      </c>
      <c r="K63" s="1">
        <v>962.75862099999995</v>
      </c>
    </row>
    <row r="64" spans="2:11" x14ac:dyDescent="0.15">
      <c r="B64" s="1">
        <v>1006.944444</v>
      </c>
      <c r="C64" s="2">
        <v>952.211322</v>
      </c>
      <c r="D64" s="1">
        <v>1221.0091930000001</v>
      </c>
      <c r="E64" s="2">
        <v>903.41621399999997</v>
      </c>
      <c r="I64" s="2">
        <v>1458.1050479999999</v>
      </c>
      <c r="J64" s="2">
        <v>1385.3898039999999</v>
      </c>
      <c r="K64" s="1">
        <v>964.13793099999998</v>
      </c>
    </row>
    <row r="65" spans="2:11" x14ac:dyDescent="0.15">
      <c r="B65" s="1">
        <v>1015.625</v>
      </c>
      <c r="C65" s="2">
        <v>956.37281399999995</v>
      </c>
      <c r="D65" s="1">
        <v>1225.4492270000001</v>
      </c>
      <c r="E65" s="2">
        <v>907.07271200000002</v>
      </c>
      <c r="I65" s="2">
        <v>1471.2540339480099</v>
      </c>
      <c r="J65" s="2">
        <v>1393.0767699999999</v>
      </c>
      <c r="K65" s="1">
        <v>966.62068999999997</v>
      </c>
    </row>
    <row r="66" spans="2:11" x14ac:dyDescent="0.15">
      <c r="B66" s="1">
        <v>1020.688657</v>
      </c>
      <c r="C66" s="2">
        <v>957.87512800000002</v>
      </c>
      <c r="D66" s="1">
        <v>1233.545758</v>
      </c>
      <c r="E66" s="2">
        <v>929.01170100000002</v>
      </c>
      <c r="I66" s="2">
        <v>1481.06239416429</v>
      </c>
      <c r="J66" s="2">
        <v>1394.5645709999999</v>
      </c>
      <c r="K66" s="1">
        <v>990.06896600000005</v>
      </c>
    </row>
    <row r="67" spans="2:11" x14ac:dyDescent="0.15">
      <c r="B67" s="1">
        <v>1031.539352</v>
      </c>
      <c r="C67" s="2">
        <v>960.75851999999998</v>
      </c>
      <c r="D67" s="1">
        <v>1234.3292939999999</v>
      </c>
      <c r="E67" s="2">
        <v>940.24237400000004</v>
      </c>
      <c r="I67" s="2">
        <v>1484.33184769523</v>
      </c>
      <c r="J67" s="2">
        <v>1405.971037</v>
      </c>
      <c r="K67" s="1">
        <v>992.827586</v>
      </c>
    </row>
    <row r="68" spans="2:11" x14ac:dyDescent="0.15">
      <c r="B68" s="1">
        <v>1035.397377</v>
      </c>
      <c r="C68" s="2">
        <v>962.98299399999996</v>
      </c>
      <c r="D68" s="1">
        <v>1244.2540739999999</v>
      </c>
      <c r="E68" s="2">
        <v>946.51065600000004</v>
      </c>
      <c r="I68" s="2">
        <v>1499.013807</v>
      </c>
      <c r="J68" s="2">
        <v>1427.544138</v>
      </c>
      <c r="K68" s="1">
        <v>998.89655200000004</v>
      </c>
    </row>
    <row r="69" spans="2:11" x14ac:dyDescent="0.15">
      <c r="B69" s="1">
        <v>1040.9432870000001</v>
      </c>
      <c r="C69" s="2">
        <v>964.76501900000005</v>
      </c>
      <c r="D69" s="1">
        <v>1249.216465</v>
      </c>
      <c r="E69" s="2">
        <v>953.04011700000001</v>
      </c>
      <c r="I69" s="1">
        <v>1503.7621449999999</v>
      </c>
      <c r="J69" s="2">
        <v>1430.2717709999999</v>
      </c>
      <c r="K69" s="2">
        <v>1001.931034</v>
      </c>
    </row>
    <row r="70" spans="2:11" x14ac:dyDescent="0.15">
      <c r="B70" s="1">
        <v>1046.006944</v>
      </c>
      <c r="C70" s="2">
        <v>965.38669600000003</v>
      </c>
      <c r="D70" s="1">
        <v>1265.1483490000001</v>
      </c>
      <c r="E70" s="2">
        <v>956.69661499999995</v>
      </c>
      <c r="I70" s="1">
        <v>1504.4515608049101</v>
      </c>
      <c r="J70" s="2">
        <v>1430.767705</v>
      </c>
      <c r="K70" s="2">
        <v>1003.034483</v>
      </c>
    </row>
    <row r="71" spans="2:11" x14ac:dyDescent="0.15">
      <c r="B71" s="1">
        <v>1048.41821</v>
      </c>
      <c r="C71" s="2">
        <v>968.39132300000006</v>
      </c>
      <c r="D71" s="1">
        <v>1272.983702</v>
      </c>
      <c r="E71" s="2">
        <v>962.70371899999998</v>
      </c>
      <c r="I71" s="1">
        <v>1506.96652494362</v>
      </c>
      <c r="J71" s="2">
        <v>1463.2513389999999</v>
      </c>
      <c r="K71" s="2">
        <v>1018.7586209999999</v>
      </c>
    </row>
    <row r="72" spans="2:11" x14ac:dyDescent="0.15">
      <c r="B72" s="1">
        <v>1049.14159</v>
      </c>
      <c r="C72" s="2">
        <v>969.83991900000001</v>
      </c>
      <c r="D72" s="1">
        <v>1291.005015</v>
      </c>
      <c r="E72" s="2">
        <v>969.49435900000003</v>
      </c>
      <c r="I72" s="1">
        <v>1519.1029289999999</v>
      </c>
      <c r="J72" s="2">
        <v>1464.987106</v>
      </c>
      <c r="K72" s="2">
        <v>1019.034483</v>
      </c>
    </row>
    <row r="73" spans="2:11" x14ac:dyDescent="0.15">
      <c r="B73" s="1">
        <v>1050.5883490000001</v>
      </c>
      <c r="C73" s="2">
        <v>970.37411799999995</v>
      </c>
      <c r="D73" s="1">
        <v>1303.5415800000001</v>
      </c>
      <c r="E73" s="2">
        <v>970.53907200000003</v>
      </c>
      <c r="I73" s="1">
        <v>1524.5712739145899</v>
      </c>
      <c r="J73" s="2">
        <v>1482.59274</v>
      </c>
      <c r="K73" s="2">
        <v>1020.689655</v>
      </c>
    </row>
    <row r="74" spans="2:11" x14ac:dyDescent="0.15">
      <c r="B74" s="1">
        <v>1068.1905859999999</v>
      </c>
      <c r="C74" s="2">
        <v>971.69641200000001</v>
      </c>
      <c r="D74" s="1">
        <v>1312.6828250000001</v>
      </c>
      <c r="E74" s="2">
        <v>980.98621000000003</v>
      </c>
      <c r="I74" s="1">
        <v>1534.8089709999999</v>
      </c>
      <c r="J74" s="1">
        <v>1502.1821070000001</v>
      </c>
      <c r="K74" s="2">
        <v>1021.2413790000001</v>
      </c>
    </row>
    <row r="75" spans="2:11" x14ac:dyDescent="0.15">
      <c r="B75" s="1">
        <v>1073.7364970000001</v>
      </c>
      <c r="C75" s="2">
        <v>974.91481799999997</v>
      </c>
      <c r="D75" s="1">
        <v>1313.2051819999999</v>
      </c>
      <c r="E75" s="1">
        <v>1024.0806520000001</v>
      </c>
      <c r="I75" s="1">
        <v>1564.5592041719401</v>
      </c>
      <c r="J75" s="1">
        <v>1504.4138069999999</v>
      </c>
      <c r="K75" s="2">
        <v>1026.7586209999999</v>
      </c>
    </row>
    <row r="76" spans="2:11" x14ac:dyDescent="0.15">
      <c r="B76" s="1">
        <v>1082.899306</v>
      </c>
      <c r="C76" s="2">
        <v>976.250317</v>
      </c>
      <c r="D76" s="1">
        <v>1358.3890510000001</v>
      </c>
      <c r="E76" s="1">
        <v>1037.6619310000001</v>
      </c>
      <c r="I76" s="1">
        <v>1577.6370179191599</v>
      </c>
      <c r="J76" s="1">
        <v>1532.434041</v>
      </c>
      <c r="K76" s="2">
        <v>1035.5862070000001</v>
      </c>
    </row>
    <row r="77" spans="2:11" x14ac:dyDescent="0.15">
      <c r="B77" s="1">
        <v>1087.48071</v>
      </c>
      <c r="C77" s="2">
        <v>977.58581700000002</v>
      </c>
      <c r="D77" s="1">
        <v>1359.6949440000001</v>
      </c>
      <c r="E77" s="1">
        <v>1040.534893</v>
      </c>
      <c r="I77" s="1">
        <v>1595.2416880000001</v>
      </c>
      <c r="J77" s="1">
        <v>1555.7429079999999</v>
      </c>
      <c r="K77" s="2">
        <v>1039.4482760000001</v>
      </c>
    </row>
    <row r="78" spans="2:11" x14ac:dyDescent="0.15">
      <c r="B78" s="1">
        <v>1097.608025</v>
      </c>
      <c r="C78" s="2">
        <v>980.40983100000005</v>
      </c>
      <c r="D78" s="1">
        <v>1385.29043</v>
      </c>
      <c r="E78" s="1">
        <v>1052.5491019999999</v>
      </c>
      <c r="I78" s="1">
        <v>1610.4171229999999</v>
      </c>
      <c r="J78" s="1">
        <v>1557.4786750000001</v>
      </c>
      <c r="K78" s="2">
        <v>1044.9655170000001</v>
      </c>
    </row>
    <row r="79" spans="2:11" x14ac:dyDescent="0.15">
      <c r="B79" s="1">
        <v>1105.4354290000001</v>
      </c>
      <c r="C79" s="2">
        <v>980.79101600000001</v>
      </c>
      <c r="D79" s="1">
        <v>1397.304639</v>
      </c>
      <c r="E79" s="1">
        <v>1058.2950269999999</v>
      </c>
      <c r="I79" s="1">
        <v>1615.530718</v>
      </c>
      <c r="J79" s="1">
        <v>1563.181908</v>
      </c>
      <c r="K79" s="2">
        <v>1050.482759</v>
      </c>
    </row>
    <row r="80" spans="2:11" x14ac:dyDescent="0.15">
      <c r="B80" s="1">
        <v>1106.9232300000001</v>
      </c>
      <c r="C80" s="2">
        <v>984.53041599999995</v>
      </c>
      <c r="D80" s="1">
        <v>1411.669453</v>
      </c>
      <c r="E80" s="1">
        <v>1066.3915589999999</v>
      </c>
      <c r="I80" s="1">
        <v>1677.9840878821001</v>
      </c>
      <c r="J80" s="1">
        <v>1563.925808</v>
      </c>
      <c r="K80" s="2">
        <v>1056.5517239999999</v>
      </c>
    </row>
    <row r="81" spans="2:11" x14ac:dyDescent="0.15">
      <c r="B81" s="1">
        <v>1113.28125</v>
      </c>
      <c r="C81" s="2">
        <v>987.92139899999995</v>
      </c>
      <c r="D81" s="1">
        <v>1422.6389469999999</v>
      </c>
      <c r="E81" s="1">
        <v>1071.8763060000001</v>
      </c>
      <c r="I81" s="1">
        <v>1680.49905202081</v>
      </c>
      <c r="J81" s="1">
        <v>1576.3241419999999</v>
      </c>
      <c r="K81" s="2">
        <v>1059.862069</v>
      </c>
    </row>
    <row r="82" spans="2:11" x14ac:dyDescent="0.15">
      <c r="B82" s="1">
        <v>1123.1674379999999</v>
      </c>
      <c r="C82" s="2">
        <v>994.832041</v>
      </c>
      <c r="D82" s="1">
        <v>1423.944839</v>
      </c>
      <c r="E82" s="1">
        <v>1076.5775180000001</v>
      </c>
      <c r="I82" s="1">
        <v>1705.1457007307799</v>
      </c>
      <c r="J82" s="1">
        <v>1576.3241419999999</v>
      </c>
      <c r="K82" s="2">
        <v>1069.793103</v>
      </c>
    </row>
    <row r="83" spans="2:11" x14ac:dyDescent="0.15">
      <c r="B83" s="1">
        <v>1140.3987299999999</v>
      </c>
      <c r="C83" s="1">
        <v>1003.244997</v>
      </c>
      <c r="D83" s="1">
        <v>1430.9966569999999</v>
      </c>
      <c r="E83" s="1">
        <v>1098.5165059999999</v>
      </c>
      <c r="I83" s="1">
        <v>1733.061717</v>
      </c>
      <c r="J83" s="1">
        <v>1579.0517749999999</v>
      </c>
      <c r="K83" s="2">
        <v>1074.482759</v>
      </c>
    </row>
    <row r="84" spans="2:11" x14ac:dyDescent="0.15">
      <c r="B84" s="1">
        <v>1140.7696759999999</v>
      </c>
      <c r="C84" s="1">
        <v>1005.648699</v>
      </c>
      <c r="D84" s="1">
        <v>1434.391977</v>
      </c>
      <c r="E84" s="1">
        <v>1100.8671119999999</v>
      </c>
      <c r="I84" s="1">
        <v>1738.5947243027999</v>
      </c>
      <c r="J84" s="1">
        <v>1596.409443</v>
      </c>
      <c r="K84" s="2">
        <v>1075.862069</v>
      </c>
    </row>
    <row r="85" spans="2:11" x14ac:dyDescent="0.15">
      <c r="B85" s="1">
        <v>1149.932485</v>
      </c>
      <c r="C85" s="1">
        <v>1008.052401</v>
      </c>
      <c r="D85" s="1">
        <v>1440.399081</v>
      </c>
      <c r="E85" s="1">
        <v>1105.5683240000001</v>
      </c>
      <c r="I85" s="1">
        <v>1747.7536709999999</v>
      </c>
      <c r="J85" s="1">
        <v>1630.3808770000001</v>
      </c>
      <c r="K85" s="2">
        <v>1081.655172</v>
      </c>
    </row>
    <row r="86" spans="2:11" x14ac:dyDescent="0.15">
      <c r="B86" s="1">
        <v>1152.102623</v>
      </c>
      <c r="C86" s="1">
        <v>1019.169521</v>
      </c>
      <c r="D86" s="1">
        <v>1441.9661510000001</v>
      </c>
      <c r="E86" s="1">
        <v>1111.836607</v>
      </c>
      <c r="I86" s="1">
        <v>1759.72042314327</v>
      </c>
      <c r="J86" s="1">
        <v>1641.0434439999999</v>
      </c>
      <c r="K86" s="2">
        <v>1084.137931</v>
      </c>
    </row>
    <row r="87" spans="2:11" x14ac:dyDescent="0.15">
      <c r="B87" s="1">
        <v>1160.2360639999999</v>
      </c>
      <c r="C87" s="1">
        <v>1022.775074</v>
      </c>
      <c r="D87" s="1">
        <v>1446.4061850000001</v>
      </c>
      <c r="E87" s="1">
        <v>1114.4483909999999</v>
      </c>
      <c r="I87" s="1">
        <v>1782.087808</v>
      </c>
      <c r="J87" s="1">
        <v>1656.4173780000001</v>
      </c>
      <c r="K87" s="2">
        <v>1091.5862070000001</v>
      </c>
    </row>
    <row r="88" spans="2:11" x14ac:dyDescent="0.15">
      <c r="B88" s="1">
        <v>1160.3009259999999</v>
      </c>
      <c r="C88" s="1">
        <v>1036.080706</v>
      </c>
      <c r="D88" s="1">
        <v>1446.667363</v>
      </c>
      <c r="E88" s="1">
        <v>1147.8792309999999</v>
      </c>
      <c r="I88" s="1">
        <v>1803.2727010000001</v>
      </c>
      <c r="J88" s="1">
        <v>1658.8970440000001</v>
      </c>
      <c r="K88" s="2">
        <v>1097.931034</v>
      </c>
    </row>
    <row r="89" spans="2:11" x14ac:dyDescent="0.15">
      <c r="B89" s="1">
        <v>1164.2035310000001</v>
      </c>
      <c r="C89" s="1">
        <v>1049.215792</v>
      </c>
      <c r="D89" s="1">
        <v>1446.9285420000001</v>
      </c>
      <c r="E89" s="1">
        <v>1164.0722940000001</v>
      </c>
      <c r="I89" s="1">
        <v>1817.8829720000001</v>
      </c>
      <c r="J89" s="1">
        <v>1659.888911</v>
      </c>
      <c r="K89" s="2">
        <v>1120.8275860000001</v>
      </c>
    </row>
    <row r="90" spans="2:11" x14ac:dyDescent="0.15">
      <c r="B90" s="1">
        <v>1166.32909</v>
      </c>
      <c r="C90" s="1">
        <v>1052.1067029999999</v>
      </c>
      <c r="D90" s="1">
        <v>1467.3004599999999</v>
      </c>
      <c r="E90" s="1">
        <v>1176.870038</v>
      </c>
      <c r="I90" s="1">
        <v>1822.2660530000001</v>
      </c>
      <c r="J90" s="1">
        <v>1673.7750450000001</v>
      </c>
      <c r="K90" s="2">
        <v>1121.1034480000001</v>
      </c>
    </row>
    <row r="91" spans="2:11" x14ac:dyDescent="0.15">
      <c r="B91" s="1">
        <v>1177.6620370000001</v>
      </c>
      <c r="C91" s="1">
        <v>1053.7227330000001</v>
      </c>
      <c r="D91" s="1">
        <v>1471.218136</v>
      </c>
      <c r="E91" s="1">
        <v>1180.004179</v>
      </c>
      <c r="I91" s="1">
        <v>1822.9965669999999</v>
      </c>
      <c r="J91" s="1">
        <v>1674.270978</v>
      </c>
      <c r="K91" s="2">
        <v>1129.931034</v>
      </c>
    </row>
    <row r="92" spans="2:11" x14ac:dyDescent="0.15">
      <c r="B92" s="1">
        <v>1178.6265430000001</v>
      </c>
      <c r="C92" s="1">
        <v>1054.0231960000001</v>
      </c>
      <c r="D92" s="1">
        <v>1474.874634</v>
      </c>
      <c r="E92" s="1">
        <v>1199.592562</v>
      </c>
      <c r="I92" s="1">
        <v>1826.3668829999999</v>
      </c>
      <c r="J92" s="1">
        <v>1690.8847450000001</v>
      </c>
      <c r="K92" s="2">
        <v>1132.6896549999999</v>
      </c>
    </row>
    <row r="93" spans="2:11" x14ac:dyDescent="0.15">
      <c r="B93" s="1">
        <v>1182.966821</v>
      </c>
      <c r="C93" s="1">
        <v>1079.5625259999999</v>
      </c>
      <c r="D93" s="2">
        <v>1528.9385709999999</v>
      </c>
      <c r="E93" s="1">
        <v>1202.465524</v>
      </c>
      <c r="I93" s="1">
        <v>1861.073478837</v>
      </c>
      <c r="J93" s="1">
        <v>1692.8684780000001</v>
      </c>
      <c r="K93" s="2">
        <v>1140.6896549999999</v>
      </c>
    </row>
    <row r="94" spans="2:11" x14ac:dyDescent="0.15">
      <c r="B94" s="1">
        <v>1189.7183640000001</v>
      </c>
      <c r="C94" s="1">
        <v>1080.4639139999999</v>
      </c>
      <c r="D94" s="2">
        <v>1539.385708</v>
      </c>
      <c r="E94" s="1">
        <v>1238.2469699999999</v>
      </c>
      <c r="I94" s="1">
        <v>1871.63632806896</v>
      </c>
      <c r="J94" s="1">
        <v>1698.3237449999999</v>
      </c>
      <c r="K94" s="2">
        <v>1142.068966</v>
      </c>
    </row>
    <row r="95" spans="2:11" x14ac:dyDescent="0.15">
      <c r="B95" s="1">
        <v>1190.6828700000001</v>
      </c>
      <c r="C95" s="1">
        <v>1086.5625970000001</v>
      </c>
      <c r="D95" s="2">
        <v>1545.1316340000001</v>
      </c>
      <c r="E95" s="1">
        <v>1239.5528629999999</v>
      </c>
      <c r="I95" s="1">
        <v>1898.9699760000001</v>
      </c>
      <c r="J95" s="1">
        <v>1699.811545</v>
      </c>
      <c r="K95" s="2">
        <v>1146.482759</v>
      </c>
    </row>
    <row r="96" spans="2:11" x14ac:dyDescent="0.15">
      <c r="B96" s="1">
        <v>1195.264275</v>
      </c>
      <c r="C96" s="1">
        <v>1087.6750199999999</v>
      </c>
      <c r="D96" s="2">
        <v>1583.524864</v>
      </c>
      <c r="E96" s="1">
        <v>1256.7906390000001</v>
      </c>
      <c r="I96" s="1">
        <v>1900.306826</v>
      </c>
      <c r="J96" s="1">
        <v>1702.787145</v>
      </c>
      <c r="K96" s="2">
        <v>1151.4482760000001</v>
      </c>
    </row>
    <row r="97" spans="2:11" x14ac:dyDescent="0.15">
      <c r="B97" s="1">
        <v>1200.902599</v>
      </c>
      <c r="C97" s="1">
        <v>1094.2851989999999</v>
      </c>
      <c r="D97" s="2">
        <v>1585.0919349999999</v>
      </c>
      <c r="E97" s="1">
        <v>1271.6778099999999</v>
      </c>
      <c r="I97" s="1">
        <v>1923.444495</v>
      </c>
      <c r="J97" s="1">
        <v>1725.6000790000001</v>
      </c>
      <c r="K97" s="2">
        <v>1153.37931</v>
      </c>
    </row>
    <row r="98" spans="2:11" x14ac:dyDescent="0.15">
      <c r="B98" s="1">
        <v>1201.533565</v>
      </c>
      <c r="C98" s="1">
        <v>1095.787513</v>
      </c>
      <c r="D98" s="2">
        <v>1607.2921020000001</v>
      </c>
      <c r="E98" s="1">
        <v>1276.9013789999999</v>
      </c>
      <c r="I98" s="1">
        <v>1923.8074369999999</v>
      </c>
      <c r="J98" s="1">
        <v>1731.799246</v>
      </c>
      <c r="K98" s="2">
        <v>1170.7586209999999</v>
      </c>
    </row>
    <row r="99" spans="2:11" x14ac:dyDescent="0.15">
      <c r="B99" s="1">
        <v>1203.2214509999999</v>
      </c>
      <c r="C99" s="1">
        <v>1096.0879749999999</v>
      </c>
      <c r="D99" s="2">
        <v>1640.461763</v>
      </c>
      <c r="E99" s="1">
        <v>1282.1249479999999</v>
      </c>
      <c r="I99" s="1">
        <v>1944.8216890000001</v>
      </c>
      <c r="J99" s="1">
        <v>1763.0430469999999</v>
      </c>
      <c r="K99" s="2">
        <v>1174.344828</v>
      </c>
    </row>
    <row r="100" spans="2:11" x14ac:dyDescent="0.15">
      <c r="B100" s="1">
        <v>1208.3415990000001</v>
      </c>
      <c r="C100" s="1">
        <v>1096.688901</v>
      </c>
      <c r="D100" s="2">
        <v>1650.647723</v>
      </c>
      <c r="E100" s="1">
        <v>1287.3485169999999</v>
      </c>
      <c r="I100" s="1">
        <v>1944.99233</v>
      </c>
      <c r="J100" s="1">
        <v>1783.3763140000001</v>
      </c>
      <c r="K100" s="2">
        <v>1176.8275860000001</v>
      </c>
    </row>
    <row r="101" spans="2:11" x14ac:dyDescent="0.15">
      <c r="B101" s="1">
        <v>1208.7673609999999</v>
      </c>
      <c r="C101" s="1">
        <v>1102.5885940000001</v>
      </c>
      <c r="D101" s="2">
        <v>1658.483076</v>
      </c>
      <c r="E101" s="1">
        <v>1287.8708730000001</v>
      </c>
      <c r="I101" s="1">
        <v>1967.707862</v>
      </c>
      <c r="J101" s="1">
        <v>1792.0551479999999</v>
      </c>
      <c r="K101" s="2">
        <v>1184.275862</v>
      </c>
    </row>
    <row r="102" spans="2:11" x14ac:dyDescent="0.15">
      <c r="B102" s="1">
        <v>1214.554398</v>
      </c>
      <c r="C102" s="1">
        <v>1109.0078719999999</v>
      </c>
      <c r="D102" s="2">
        <v>1668.6690349999999</v>
      </c>
      <c r="E102" s="1">
        <v>1292.049728</v>
      </c>
      <c r="I102" s="2">
        <v>2024.25305</v>
      </c>
      <c r="J102" s="1">
        <v>1814.124182</v>
      </c>
      <c r="K102" s="2">
        <v>1187.5862070000001</v>
      </c>
    </row>
    <row r="103" spans="2:11" x14ac:dyDescent="0.15">
      <c r="B103" s="1">
        <v>1225.1639660000001</v>
      </c>
      <c r="C103" s="1">
        <v>1114.340991</v>
      </c>
      <c r="D103" s="2">
        <v>1670.497284</v>
      </c>
      <c r="E103" s="1">
        <v>1293.8779770000001</v>
      </c>
      <c r="I103" s="2">
        <v>2026.5580199999999</v>
      </c>
      <c r="J103" s="1">
        <v>1822.5550490000001</v>
      </c>
      <c r="K103" s="2">
        <v>1196.6896549999999</v>
      </c>
    </row>
    <row r="104" spans="2:11" x14ac:dyDescent="0.15">
      <c r="B104" s="1">
        <v>1229.7453700000001</v>
      </c>
      <c r="C104" s="1">
        <v>1116.51944</v>
      </c>
      <c r="D104" s="2">
        <v>1676.5043880000001</v>
      </c>
      <c r="E104" s="1">
        <v>1299.1015460000001</v>
      </c>
      <c r="I104" s="2">
        <v>2028.318495</v>
      </c>
      <c r="J104" s="1">
        <v>1830.985915</v>
      </c>
      <c r="K104" s="2">
        <v>1196.9655170000001</v>
      </c>
    </row>
    <row r="105" spans="2:11" x14ac:dyDescent="0.15">
      <c r="B105" s="1">
        <v>1233.6033950000001</v>
      </c>
      <c r="C105" s="1">
        <v>1119.68299</v>
      </c>
      <c r="D105" s="2">
        <v>1688.5185959999999</v>
      </c>
      <c r="E105" s="1">
        <v>1320.2570000000001</v>
      </c>
      <c r="I105" s="2">
        <v>2033.6000201833899</v>
      </c>
      <c r="J105" s="1">
        <v>1833.7135490000001</v>
      </c>
      <c r="K105" s="2">
        <v>1200</v>
      </c>
    </row>
    <row r="106" spans="2:11" x14ac:dyDescent="0.15">
      <c r="B106" s="1">
        <v>1245.5365999999999</v>
      </c>
      <c r="C106" s="1">
        <v>1122.8291569999999</v>
      </c>
      <c r="D106" s="2">
        <v>1693.480986</v>
      </c>
      <c r="E106" s="1">
        <v>1321.5628919999999</v>
      </c>
      <c r="I106" s="2">
        <v>2037.6238619999999</v>
      </c>
      <c r="J106" s="1">
        <v>1853.3029160000001</v>
      </c>
      <c r="K106" s="2">
        <v>1200.8275860000001</v>
      </c>
    </row>
    <row r="107" spans="2:11" x14ac:dyDescent="0.15">
      <c r="B107" s="1">
        <v>1248.3121140000001</v>
      </c>
      <c r="C107" s="1">
        <v>1135.4418880000001</v>
      </c>
      <c r="D107" s="2">
        <v>1703.405767</v>
      </c>
      <c r="E107" s="1">
        <v>1328.092353</v>
      </c>
      <c r="I107" s="2">
        <v>2052.9651429999999</v>
      </c>
      <c r="J107" s="1">
        <v>1853.798849</v>
      </c>
      <c r="K107" s="2">
        <v>1214.62069</v>
      </c>
    </row>
    <row r="108" spans="2:11" x14ac:dyDescent="0.15">
      <c r="B108" s="1">
        <v>1250.7233799999999</v>
      </c>
      <c r="C108" s="1">
        <v>1136.7773870000001</v>
      </c>
      <c r="D108" s="2">
        <v>1710.196406</v>
      </c>
      <c r="E108" s="1">
        <v>1346.8972000000001</v>
      </c>
      <c r="I108" s="2">
        <v>2093.2045670000002</v>
      </c>
      <c r="J108" s="1">
        <v>1853.798849</v>
      </c>
      <c r="K108" s="2">
        <v>1216</v>
      </c>
    </row>
    <row r="109" spans="2:11" x14ac:dyDescent="0.15">
      <c r="B109" s="1">
        <v>1273.389275</v>
      </c>
      <c r="C109" s="1">
        <v>1152.8033840000001</v>
      </c>
      <c r="D109" s="2">
        <v>1719.8600080000001</v>
      </c>
      <c r="E109" s="1">
        <v>1389.991642</v>
      </c>
      <c r="I109" s="2">
        <v>2098.4001750000002</v>
      </c>
      <c r="J109" s="1">
        <v>1855.038683</v>
      </c>
      <c r="K109" s="2">
        <v>1224</v>
      </c>
    </row>
    <row r="110" spans="2:11" x14ac:dyDescent="0.15">
      <c r="B110" s="1">
        <v>1285.204475</v>
      </c>
      <c r="C110" s="1">
        <v>1156.0085839999999</v>
      </c>
      <c r="D110" s="2">
        <v>1729.262432</v>
      </c>
      <c r="E110" s="1">
        <v>1404.878813</v>
      </c>
      <c r="I110" s="2">
        <v>2103.879027</v>
      </c>
      <c r="J110" s="1">
        <v>1857.022416</v>
      </c>
      <c r="K110" s="2">
        <v>1226.7586209999999</v>
      </c>
    </row>
    <row r="111" spans="2:11" x14ac:dyDescent="0.15">
      <c r="B111" s="1">
        <v>1296.0551700000001</v>
      </c>
      <c r="C111" s="1">
        <v>1156.0085839999999</v>
      </c>
      <c r="D111" s="2">
        <v>1741.0154620000001</v>
      </c>
      <c r="E111" s="1">
        <v>1404.878813</v>
      </c>
      <c r="I111" s="2">
        <v>2129.4201545460301</v>
      </c>
      <c r="J111" s="1">
        <v>1865.205316</v>
      </c>
      <c r="K111" s="2">
        <v>1234.482759</v>
      </c>
    </row>
    <row r="112" spans="2:11" x14ac:dyDescent="0.15">
      <c r="B112" s="1">
        <v>1316.5509259999999</v>
      </c>
      <c r="C112" s="1">
        <v>1160.687459</v>
      </c>
      <c r="D112" s="2">
        <v>1750.1567070000001</v>
      </c>
      <c r="E112" s="1">
        <v>1405.1399919999999</v>
      </c>
      <c r="I112" s="2">
        <v>2141.2403800000002</v>
      </c>
      <c r="J112" s="1">
        <v>1872.8922829999999</v>
      </c>
      <c r="K112" s="2">
        <v>1242.206897</v>
      </c>
    </row>
    <row r="113" spans="2:11" x14ac:dyDescent="0.15">
      <c r="B113" s="1">
        <v>1325.713735</v>
      </c>
      <c r="C113" s="1">
        <v>1164.0215820000001</v>
      </c>
      <c r="D113" s="2">
        <v>1751.462599</v>
      </c>
      <c r="E113" s="1">
        <v>1405.6623489999999</v>
      </c>
      <c r="I113" s="2">
        <v>2166.7031919999999</v>
      </c>
      <c r="J113" s="1">
        <v>1875.619917</v>
      </c>
      <c r="K113" s="2">
        <v>1245.2413790000001</v>
      </c>
    </row>
    <row r="114" spans="2:11" x14ac:dyDescent="0.15">
      <c r="B114" s="1">
        <v>1343.9793689999999</v>
      </c>
      <c r="C114" s="1">
        <v>1166.1583820000001</v>
      </c>
      <c r="D114" s="2">
        <v>1751.984956</v>
      </c>
      <c r="E114" s="1">
        <v>1411.9306309999999</v>
      </c>
      <c r="I114" s="2">
        <v>2194.0546250000002</v>
      </c>
      <c r="J114" s="1">
        <v>1877.60365</v>
      </c>
      <c r="K114" s="2">
        <v>1246.068966</v>
      </c>
    </row>
    <row r="115" spans="2:11" x14ac:dyDescent="0.15">
      <c r="B115" s="1">
        <v>1344.5216049999999</v>
      </c>
      <c r="C115" s="1">
        <v>1167.8985640000001</v>
      </c>
      <c r="D115" s="2">
        <v>1773.4015879999999</v>
      </c>
      <c r="E115" s="1">
        <v>1414.0200589999999</v>
      </c>
      <c r="I115" s="2">
        <v>2212.162366</v>
      </c>
      <c r="J115" s="1">
        <v>1880.827217</v>
      </c>
      <c r="K115" s="2">
        <v>1251.5862070000001</v>
      </c>
    </row>
    <row r="116" spans="2:11" x14ac:dyDescent="0.15">
      <c r="B116" s="1">
        <v>1348.3796299999999</v>
      </c>
      <c r="C116" s="1">
        <v>1168.295181</v>
      </c>
      <c r="D116" s="2">
        <v>1789.5946510000001</v>
      </c>
      <c r="E116" s="1">
        <v>1415.325951</v>
      </c>
      <c r="I116" s="2">
        <v>2218.7012730000001</v>
      </c>
      <c r="J116" s="1">
        <v>1889.010117</v>
      </c>
      <c r="K116" s="2">
        <v>1252.137931</v>
      </c>
    </row>
    <row r="117" spans="2:11" x14ac:dyDescent="0.15">
      <c r="B117" s="1">
        <v>1352.7199069999999</v>
      </c>
      <c r="C117" s="1">
        <v>1174.17138</v>
      </c>
      <c r="D117" s="2">
        <v>1793.512328</v>
      </c>
      <c r="E117" s="1">
        <v>1435.6978690000001</v>
      </c>
      <c r="I117" s="2">
        <v>2237.5635029999999</v>
      </c>
      <c r="J117" s="1">
        <v>1898.6808169999999</v>
      </c>
      <c r="K117" s="2">
        <v>1263.724138</v>
      </c>
    </row>
    <row r="118" spans="2:11" x14ac:dyDescent="0.15">
      <c r="B118" s="1">
        <v>1358.11347</v>
      </c>
      <c r="C118" s="1">
        <v>1178.414759</v>
      </c>
      <c r="D118" s="2">
        <v>1796.907647</v>
      </c>
      <c r="E118" s="1">
        <v>1438.5708320000001</v>
      </c>
      <c r="I118" s="2">
        <v>2278.8370220000002</v>
      </c>
      <c r="J118" s="1">
        <v>1905.6238840000001</v>
      </c>
      <c r="K118" s="2">
        <v>1264.5517239999999</v>
      </c>
    </row>
    <row r="119" spans="2:11" x14ac:dyDescent="0.15">
      <c r="B119" s="1">
        <v>1370.5632720000001</v>
      </c>
      <c r="C119" s="1">
        <v>1186.7250779999999</v>
      </c>
      <c r="D119" s="2">
        <v>1797.9523610000001</v>
      </c>
      <c r="E119" s="1">
        <v>1455.2862520000001</v>
      </c>
      <c r="I119" s="2">
        <v>2289.6232580000001</v>
      </c>
      <c r="J119" s="1">
        <v>1948.7700850000001</v>
      </c>
      <c r="K119" s="2">
        <v>1297.37931</v>
      </c>
    </row>
    <row r="120" spans="2:11" x14ac:dyDescent="0.15">
      <c r="B120" s="1">
        <v>1377.950803</v>
      </c>
      <c r="C120" s="1">
        <v>1188.0605780000001</v>
      </c>
      <c r="D120" s="2">
        <v>1798.2135390000001</v>
      </c>
      <c r="E120" s="1">
        <v>1485.321772</v>
      </c>
      <c r="I120" s="2">
        <v>2311.5034460000002</v>
      </c>
      <c r="J120" s="1">
        <v>1949.2660189999999</v>
      </c>
      <c r="K120" s="2">
        <v>1303.4482760000001</v>
      </c>
    </row>
    <row r="121" spans="2:11" x14ac:dyDescent="0.15">
      <c r="B121" s="1">
        <v>1379.4386030000001</v>
      </c>
      <c r="C121" s="1">
        <v>1190.197377</v>
      </c>
      <c r="D121" s="2">
        <v>1800.5641450000001</v>
      </c>
      <c r="E121" s="1">
        <v>1487.1500209999999</v>
      </c>
      <c r="I121" s="2">
        <v>2326.0902369999999</v>
      </c>
      <c r="J121" s="1">
        <v>1955.713152</v>
      </c>
      <c r="K121" s="2">
        <v>1304.5517239999999</v>
      </c>
    </row>
    <row r="122" spans="2:11" x14ac:dyDescent="0.15">
      <c r="B122" s="1">
        <v>1383.101852</v>
      </c>
      <c r="C122" s="1">
        <v>1193.4025770000001</v>
      </c>
      <c r="D122" s="2">
        <v>1804.220644</v>
      </c>
      <c r="E122" s="1">
        <v>1494.7241959999999</v>
      </c>
      <c r="I122" s="2">
        <v>2326.6856600000001</v>
      </c>
      <c r="J122" s="1">
        <v>1961.1684190000001</v>
      </c>
      <c r="K122" s="2">
        <v>1316.137931</v>
      </c>
    </row>
    <row r="123" spans="2:11" x14ac:dyDescent="0.15">
      <c r="B123" s="1">
        <v>1383.5841049999999</v>
      </c>
      <c r="C123" s="1">
        <v>1195.806476</v>
      </c>
      <c r="D123" s="2">
        <v>1806.0488929999999</v>
      </c>
      <c r="E123" s="1">
        <v>1494.9853740000001</v>
      </c>
      <c r="I123" s="2">
        <v>2332.5297679999999</v>
      </c>
      <c r="J123" s="1">
        <v>1975.3025190000001</v>
      </c>
      <c r="K123" s="2">
        <v>1320.8275860000001</v>
      </c>
    </row>
    <row r="124" spans="2:11" x14ac:dyDescent="0.15">
      <c r="B124" s="1">
        <v>1384.066358</v>
      </c>
      <c r="C124" s="1">
        <v>1201.148475</v>
      </c>
      <c r="D124" s="2">
        <v>1815.712495</v>
      </c>
      <c r="E124" s="1">
        <v>1496.813623</v>
      </c>
      <c r="I124" s="2">
        <v>2356.772798</v>
      </c>
      <c r="J124" s="2">
        <v>2010.7617540000001</v>
      </c>
      <c r="K124" s="2">
        <v>1332.137931</v>
      </c>
    </row>
    <row r="125" spans="2:11" x14ac:dyDescent="0.15">
      <c r="B125" s="1">
        <v>1393.7114200000001</v>
      </c>
      <c r="C125" s="1">
        <v>1203.0527010000001</v>
      </c>
      <c r="D125" s="2">
        <v>1816.49603</v>
      </c>
      <c r="E125" s="1">
        <v>1498.1195150000001</v>
      </c>
      <c r="I125" s="2">
        <v>2373.3715609999999</v>
      </c>
      <c r="J125" s="2">
        <v>2019.6885540000001</v>
      </c>
      <c r="K125" s="2">
        <v>1342.068966</v>
      </c>
    </row>
    <row r="126" spans="2:11" x14ac:dyDescent="0.15">
      <c r="B126" s="1">
        <v>1394.3166040000001</v>
      </c>
      <c r="C126" s="1">
        <v>1205.7568659999999</v>
      </c>
      <c r="D126" s="2">
        <v>1817.279565</v>
      </c>
      <c r="E126" s="2">
        <v>1513.0066859999999</v>
      </c>
      <c r="I126" s="2">
        <v>2392.7367840000002</v>
      </c>
      <c r="J126" s="2">
        <v>2039.0299540000001</v>
      </c>
      <c r="K126" s="2">
        <v>1348.4137929999999</v>
      </c>
    </row>
    <row r="127" spans="2:11" x14ac:dyDescent="0.15">
      <c r="B127" s="1">
        <v>1405.2271370000001</v>
      </c>
      <c r="C127" s="1">
        <v>1208.6272739999999</v>
      </c>
      <c r="D127" s="2">
        <v>1848.0986210000001</v>
      </c>
      <c r="E127" s="2">
        <v>1514.312578</v>
      </c>
      <c r="I127" s="2">
        <v>2405.0601080000001</v>
      </c>
      <c r="J127" s="2">
        <v>2069.0339220000001</v>
      </c>
      <c r="K127" s="2">
        <v>1356.9655170000001</v>
      </c>
    </row>
    <row r="128" spans="2:11" x14ac:dyDescent="0.15">
      <c r="B128" s="1">
        <v>1408.4507040000001</v>
      </c>
      <c r="C128" s="1">
        <v>1210.2638059999999</v>
      </c>
      <c r="D128" s="2">
        <v>1848.6209779999999</v>
      </c>
      <c r="E128" s="2">
        <v>1554.2728790000001</v>
      </c>
      <c r="I128" s="2">
        <v>2432.976208</v>
      </c>
      <c r="J128" s="2">
        <v>2122.8426899999999</v>
      </c>
      <c r="K128" s="2">
        <v>1363.3103450000001</v>
      </c>
    </row>
    <row r="129" spans="2:11" x14ac:dyDescent="0.15">
      <c r="B129" s="1">
        <v>1412.51929</v>
      </c>
      <c r="C129" s="1">
        <v>1223.851971</v>
      </c>
      <c r="D129" s="2">
        <v>1859.5904720000001</v>
      </c>
      <c r="E129" s="2">
        <v>1557.1458419999999</v>
      </c>
      <c r="I129" s="2">
        <v>2447.3115029999999</v>
      </c>
      <c r="J129" s="2">
        <v>2133.0093240000001</v>
      </c>
      <c r="K129" s="2">
        <v>1369.1034480000001</v>
      </c>
    </row>
    <row r="130" spans="2:11" x14ac:dyDescent="0.15">
      <c r="B130" s="1">
        <v>1418.547454</v>
      </c>
      <c r="C130" s="1">
        <v>1225.286942</v>
      </c>
      <c r="D130" s="2">
        <v>1871.865859</v>
      </c>
      <c r="E130" s="2">
        <v>1559.4964480000001</v>
      </c>
      <c r="I130" s="2">
        <v>2466.4252299999998</v>
      </c>
      <c r="J130" s="2">
        <v>2156.814124</v>
      </c>
      <c r="K130" s="2">
        <v>1376.8275860000001</v>
      </c>
    </row>
    <row r="131" spans="2:11" x14ac:dyDescent="0.15">
      <c r="B131" s="1">
        <v>1426.5046299999999</v>
      </c>
      <c r="C131" s="1">
        <v>1230.5294699999999</v>
      </c>
      <c r="D131" s="2">
        <v>1872.9105730000001</v>
      </c>
      <c r="E131" s="2">
        <v>1563.936481</v>
      </c>
      <c r="I131" s="2">
        <v>2467.934209</v>
      </c>
      <c r="J131" s="2">
        <v>2182.3546919999999</v>
      </c>
      <c r="K131" s="2">
        <v>1378.7586209999999</v>
      </c>
    </row>
    <row r="132" spans="2:11" x14ac:dyDescent="0.15">
      <c r="B132" s="1">
        <v>1431.5682870000001</v>
      </c>
      <c r="C132" s="1">
        <v>1247.8909659999999</v>
      </c>
      <c r="D132" s="2">
        <v>1873.4329290000001</v>
      </c>
      <c r="E132" s="2">
        <v>1565.5035519999999</v>
      </c>
      <c r="I132" s="2">
        <v>2472.4611439999999</v>
      </c>
      <c r="J132" s="2">
        <v>2214.8383260000001</v>
      </c>
      <c r="K132" s="2">
        <v>1407.724138</v>
      </c>
    </row>
    <row r="133" spans="2:11" x14ac:dyDescent="0.15">
      <c r="B133" s="1">
        <v>1441.9367279999999</v>
      </c>
      <c r="C133" s="1">
        <v>1254.5684650000001</v>
      </c>
      <c r="D133" s="2">
        <v>1876.0447140000001</v>
      </c>
      <c r="E133" s="2">
        <v>1572.033013</v>
      </c>
      <c r="I133" s="2">
        <v>2476.2335899999998</v>
      </c>
      <c r="J133" s="2">
        <v>2216.0781590000001</v>
      </c>
      <c r="K133" s="2">
        <v>1408.5517239999999</v>
      </c>
    </row>
    <row r="134" spans="2:11" x14ac:dyDescent="0.15">
      <c r="B134" s="1">
        <v>1448.6882720000001</v>
      </c>
      <c r="C134" s="1">
        <v>1254.5684650000001</v>
      </c>
      <c r="D134" s="2">
        <v>1878.3953200000001</v>
      </c>
      <c r="E134" s="2">
        <v>1576.9954029999999</v>
      </c>
      <c r="I134" s="2">
        <v>2496.353302</v>
      </c>
      <c r="J134" s="2">
        <v>2221.0374929999998</v>
      </c>
      <c r="K134" s="2">
        <v>1408.8275860000001</v>
      </c>
    </row>
    <row r="135" spans="2:11" x14ac:dyDescent="0.15">
      <c r="B135" s="1">
        <v>1455.8123390000001</v>
      </c>
      <c r="C135" s="1">
        <v>1256.7052650000001</v>
      </c>
      <c r="D135" s="2">
        <v>1879.7012119999999</v>
      </c>
      <c r="E135" s="2">
        <v>1576.9954029999999</v>
      </c>
      <c r="I135" s="1">
        <v>2505.1556759999999</v>
      </c>
      <c r="J135" s="2">
        <v>2227.7325930000002</v>
      </c>
      <c r="K135" s="2">
        <v>1418.206897</v>
      </c>
    </row>
    <row r="136" spans="2:11" x14ac:dyDescent="0.15">
      <c r="B136" s="1">
        <v>1461.1190819999999</v>
      </c>
      <c r="C136" s="1">
        <v>1280.4771599999999</v>
      </c>
      <c r="D136" s="2">
        <v>1879.9623899999999</v>
      </c>
      <c r="E136" s="2">
        <v>1607.2921020000001</v>
      </c>
      <c r="I136" s="1">
        <v>2507.419144</v>
      </c>
      <c r="J136" s="2">
        <v>2227.9805590000001</v>
      </c>
      <c r="K136" s="2">
        <v>1426.7586209999999</v>
      </c>
    </row>
    <row r="137" spans="2:11" x14ac:dyDescent="0.15">
      <c r="B137" s="1">
        <v>1480.8569729999999</v>
      </c>
      <c r="C137" s="1">
        <v>1289.5859620000001</v>
      </c>
      <c r="D137" s="2">
        <v>1879.9623899999999</v>
      </c>
      <c r="E137" s="2">
        <v>1611.470957</v>
      </c>
      <c r="I137" s="1">
        <v>2510.940094</v>
      </c>
      <c r="J137" s="2">
        <v>2232.4439600000001</v>
      </c>
      <c r="K137" s="2">
        <v>1430.8965519999999</v>
      </c>
    </row>
    <row r="138" spans="2:11" x14ac:dyDescent="0.15">
      <c r="B138" s="1">
        <v>1484.5764730000001</v>
      </c>
      <c r="C138" s="1">
        <v>1296.5031570000001</v>
      </c>
      <c r="D138" s="2">
        <v>1884.4024240000001</v>
      </c>
      <c r="E138" s="2">
        <v>1619.045132</v>
      </c>
      <c r="I138" s="1">
        <v>2512.4490719999999</v>
      </c>
      <c r="J138" s="2">
        <v>2240.6268599999999</v>
      </c>
      <c r="K138" s="2">
        <v>1445.2413790000001</v>
      </c>
    </row>
    <row r="139" spans="2:11" x14ac:dyDescent="0.15">
      <c r="B139" s="1">
        <v>1487.0561399999999</v>
      </c>
      <c r="C139" s="1">
        <v>1303.9819560000001</v>
      </c>
      <c r="D139" s="2">
        <v>1890.1483490000001</v>
      </c>
      <c r="E139" s="2">
        <v>1644.3794399999999</v>
      </c>
      <c r="I139" s="1">
        <v>2519.4909710000002</v>
      </c>
      <c r="J139" s="2">
        <v>2268.1511599999999</v>
      </c>
      <c r="K139" s="2">
        <v>1449.1034480000001</v>
      </c>
    </row>
    <row r="140" spans="2:11" x14ac:dyDescent="0.15">
      <c r="B140" s="1">
        <v>1488.9526539999999</v>
      </c>
      <c r="C140" s="1">
        <v>1309.716964</v>
      </c>
      <c r="D140" s="2">
        <v>1893.8048470000001</v>
      </c>
      <c r="E140" s="2">
        <v>1668.407856</v>
      </c>
      <c r="I140" s="1">
        <v>2525.2753889999999</v>
      </c>
      <c r="J140" s="2">
        <v>2283.5250940000001</v>
      </c>
      <c r="K140" s="2">
        <v>1480.5517239999999</v>
      </c>
    </row>
    <row r="141" spans="2:11" x14ac:dyDescent="0.15">
      <c r="B141" s="1">
        <v>1490.9612629999999</v>
      </c>
      <c r="C141" s="1">
        <v>1324.1391739999999</v>
      </c>
      <c r="D141" s="2">
        <v>1895.6330969999999</v>
      </c>
      <c r="E141" s="2">
        <v>1729.262432</v>
      </c>
      <c r="I141" s="1">
        <v>2527.0358630000001</v>
      </c>
      <c r="J141" s="2">
        <v>2291.2120610000002</v>
      </c>
      <c r="K141" s="2">
        <v>1492.137931</v>
      </c>
    </row>
    <row r="142" spans="2:11" x14ac:dyDescent="0.15">
      <c r="B142" s="1">
        <v>1493.055556</v>
      </c>
      <c r="C142" s="1">
        <v>1326.843339</v>
      </c>
      <c r="D142" s="2">
        <v>1918.6167989999999</v>
      </c>
      <c r="E142" s="2">
        <v>1730.3071460000001</v>
      </c>
      <c r="I142" s="1">
        <v>2552.7796039999998</v>
      </c>
      <c r="J142" s="2">
        <v>2296.4193610000002</v>
      </c>
      <c r="K142" s="2">
        <v>1498.482759</v>
      </c>
    </row>
    <row r="143" spans="2:11" x14ac:dyDescent="0.15">
      <c r="B143" s="1">
        <v>1493.503273</v>
      </c>
      <c r="C143" s="1">
        <v>1345.472027</v>
      </c>
      <c r="D143" s="2">
        <v>1932.720435</v>
      </c>
      <c r="E143" s="2">
        <v>1737.620142</v>
      </c>
      <c r="I143" s="1">
        <v>2566.5207989999999</v>
      </c>
      <c r="J143" s="2">
        <v>2329.6468949999999</v>
      </c>
      <c r="K143" s="1">
        <v>1512.5517239999999</v>
      </c>
    </row>
    <row r="144" spans="2:11" x14ac:dyDescent="0.15">
      <c r="B144" s="1">
        <v>1497.222773</v>
      </c>
      <c r="C144" s="1">
        <v>1354.730947</v>
      </c>
      <c r="D144" s="2">
        <v>1938.988717</v>
      </c>
      <c r="E144" s="2">
        <v>1738.403677</v>
      </c>
      <c r="I144" s="1">
        <v>2569.0357629999999</v>
      </c>
      <c r="J144" s="2">
        <v>2336.0940289999999</v>
      </c>
      <c r="K144" s="1">
        <v>1512.8275860000001</v>
      </c>
    </row>
    <row r="145" spans="2:11" x14ac:dyDescent="0.15">
      <c r="B145" s="1">
        <v>1499.8070990000001</v>
      </c>
      <c r="C145" s="1">
        <v>1357.401946</v>
      </c>
      <c r="D145" s="2">
        <v>1939.772252</v>
      </c>
      <c r="E145" s="2">
        <v>1739.70957</v>
      </c>
      <c r="I145" s="1">
        <v>2581.862079</v>
      </c>
      <c r="J145" s="2">
        <v>2344.0289630000002</v>
      </c>
      <c r="K145" s="1">
        <v>1513.37931</v>
      </c>
    </row>
    <row r="146" spans="2:11" x14ac:dyDescent="0.15">
      <c r="B146" s="2">
        <v>1512.345679</v>
      </c>
      <c r="C146" s="1">
        <v>1371.6122829999999</v>
      </c>
      <c r="D146" s="2">
        <v>1948.3911410000001</v>
      </c>
      <c r="E146" s="2">
        <v>1748.328458</v>
      </c>
      <c r="I146" s="1">
        <v>2584.6285400000002</v>
      </c>
      <c r="J146" s="2">
        <v>2364.6101960000001</v>
      </c>
      <c r="K146" s="1">
        <v>1520</v>
      </c>
    </row>
    <row r="147" spans="2:11" x14ac:dyDescent="0.15">
      <c r="B147" s="2">
        <v>1516.81214</v>
      </c>
      <c r="C147" s="1">
        <v>1373.6950429999999</v>
      </c>
      <c r="D147" s="2">
        <v>1961.450063</v>
      </c>
      <c r="E147" s="2">
        <v>1757.99206</v>
      </c>
      <c r="I147" s="1">
        <v>2593.430914</v>
      </c>
      <c r="J147" s="2">
        <v>2429.0815309999998</v>
      </c>
      <c r="K147" s="1">
        <v>1524.9655170000001</v>
      </c>
    </row>
    <row r="148" spans="2:11" x14ac:dyDescent="0.15">
      <c r="B148" s="2">
        <v>1520.543981</v>
      </c>
      <c r="C148" s="1">
        <v>1380.9266270000001</v>
      </c>
      <c r="D148" s="2">
        <v>1962.233598</v>
      </c>
      <c r="E148" s="2">
        <v>1763.215629</v>
      </c>
      <c r="I148" s="1">
        <v>2595.1913890000001</v>
      </c>
      <c r="J148" s="2">
        <v>2431.0652650000002</v>
      </c>
      <c r="K148" s="1">
        <v>1536.8275860000001</v>
      </c>
    </row>
    <row r="149" spans="2:11" x14ac:dyDescent="0.15">
      <c r="B149" s="2">
        <v>1543.758967</v>
      </c>
      <c r="C149" s="1">
        <v>1398.353464</v>
      </c>
      <c r="D149" s="2">
        <v>1965.1065610000001</v>
      </c>
      <c r="E149" s="2">
        <v>1767.916841</v>
      </c>
      <c r="I149" s="1">
        <v>2604.7482519999999</v>
      </c>
      <c r="J149" s="2">
        <v>2435.280698</v>
      </c>
      <c r="K149" s="1">
        <v>1562.206897</v>
      </c>
    </row>
    <row r="150" spans="2:11" x14ac:dyDescent="0.15">
      <c r="B150" s="2">
        <v>1548.2735339999999</v>
      </c>
      <c r="C150" s="1">
        <v>1404.411537</v>
      </c>
      <c r="D150" s="2">
        <v>1967.457167</v>
      </c>
      <c r="E150" s="2">
        <v>1809.1830339999999</v>
      </c>
      <c r="I150" s="1">
        <v>2616.0655900000002</v>
      </c>
      <c r="J150" s="2">
        <v>2456.6058320000002</v>
      </c>
      <c r="K150" s="1">
        <v>1564.6896549999999</v>
      </c>
    </row>
    <row r="151" spans="2:11" x14ac:dyDescent="0.15">
      <c r="B151" s="2">
        <v>1549.23804</v>
      </c>
      <c r="C151" s="1">
        <v>1411.874286</v>
      </c>
      <c r="D151" s="2">
        <v>1977.6431259999999</v>
      </c>
      <c r="E151" s="2">
        <v>1821.980777</v>
      </c>
      <c r="I151" s="1">
        <v>2621.0955180000001</v>
      </c>
      <c r="J151" s="2">
        <v>2457.5976989999999</v>
      </c>
      <c r="K151" s="1">
        <v>1575.4482760000001</v>
      </c>
    </row>
    <row r="152" spans="2:11" x14ac:dyDescent="0.15">
      <c r="B152" s="2">
        <v>1569.1331090000001</v>
      </c>
      <c r="C152" s="1">
        <v>1420.2872420000001</v>
      </c>
      <c r="D152" s="2">
        <v>1987.306728</v>
      </c>
      <c r="E152" s="2">
        <v>1826.1596320000001</v>
      </c>
      <c r="I152" s="1">
        <v>2638.44877</v>
      </c>
      <c r="J152" s="2">
        <v>2482.6423329999998</v>
      </c>
      <c r="K152" s="1">
        <v>1579.862069</v>
      </c>
    </row>
    <row r="153" spans="2:11" x14ac:dyDescent="0.15">
      <c r="B153" s="2">
        <v>1571.879484</v>
      </c>
      <c r="C153" s="1">
        <v>1423.2918689999999</v>
      </c>
      <c r="D153" s="2">
        <v>1988.6126200000001</v>
      </c>
      <c r="E153" s="2">
        <v>1829.293774</v>
      </c>
      <c r="I153" s="1">
        <v>2680.4486700000002</v>
      </c>
      <c r="J153" s="2">
        <v>2487.1057329999999</v>
      </c>
      <c r="K153" s="1">
        <v>1592.5517239999999</v>
      </c>
    </row>
    <row r="154" spans="2:11" x14ac:dyDescent="0.15">
      <c r="B154" s="2">
        <v>1594.6736759999999</v>
      </c>
      <c r="C154" s="1">
        <v>1433.2071390000001</v>
      </c>
      <c r="D154" s="2">
        <v>1996.447973</v>
      </c>
      <c r="E154" s="2">
        <v>1841.56916</v>
      </c>
      <c r="I154" s="1">
        <v>2684.7241079999999</v>
      </c>
      <c r="J154" s="2">
        <v>2496.776433</v>
      </c>
      <c r="K154" s="1">
        <v>1592.8275860000001</v>
      </c>
    </row>
    <row r="155" spans="2:11" x14ac:dyDescent="0.15">
      <c r="B155" s="2">
        <v>1630.2565589999999</v>
      </c>
      <c r="C155" s="1">
        <v>1433.5254319999999</v>
      </c>
      <c r="D155" s="1">
        <v>2009.245717</v>
      </c>
      <c r="E155" s="2">
        <v>1853.3221900000001</v>
      </c>
      <c r="I155" s="1">
        <v>2699.0594030000002</v>
      </c>
      <c r="J155" s="1">
        <v>2503.9674669999999</v>
      </c>
      <c r="K155" s="1">
        <v>1595.862069</v>
      </c>
    </row>
    <row r="156" spans="2:11" x14ac:dyDescent="0.15">
      <c r="B156" s="2">
        <v>1630.9799379999999</v>
      </c>
      <c r="C156" s="1">
        <v>1434.860932</v>
      </c>
      <c r="D156" s="1">
        <v>2016.0363560000001</v>
      </c>
      <c r="E156" s="2">
        <v>1883.618888</v>
      </c>
      <c r="I156" s="1">
        <v>2717.6701370000001</v>
      </c>
      <c r="J156" s="1">
        <v>2529.2600670000002</v>
      </c>
      <c r="K156" s="1">
        <v>1597.793103</v>
      </c>
    </row>
    <row r="157" spans="2:11" x14ac:dyDescent="0.15">
      <c r="B157" s="2">
        <v>1643.902439</v>
      </c>
      <c r="C157" s="1">
        <v>1436.7306309999999</v>
      </c>
      <c r="D157" s="1">
        <v>2021.7822819999999</v>
      </c>
      <c r="E157" s="2">
        <v>1884.141245</v>
      </c>
      <c r="I157" s="1">
        <v>2721.6940800000002</v>
      </c>
      <c r="J157" s="1">
        <v>2559.0160679999999</v>
      </c>
      <c r="K157" s="1">
        <v>1605.793103</v>
      </c>
    </row>
    <row r="158" spans="2:11" x14ac:dyDescent="0.15">
      <c r="B158" s="2">
        <v>1644.514977</v>
      </c>
      <c r="C158" s="1">
        <v>1444.4765299999999</v>
      </c>
      <c r="D158" s="1">
        <v>2024.655244</v>
      </c>
      <c r="E158" s="2">
        <v>1891.71542</v>
      </c>
      <c r="F158" s="3"/>
      <c r="I158" s="1">
        <v>2737.2868570000001</v>
      </c>
      <c r="J158" s="1">
        <v>2621.0077369999999</v>
      </c>
      <c r="K158" s="1">
        <v>1654.068966</v>
      </c>
    </row>
    <row r="159" spans="2:11" x14ac:dyDescent="0.15">
      <c r="B159" s="2">
        <v>1647.058824</v>
      </c>
      <c r="C159" s="1">
        <v>1446.7279610000001</v>
      </c>
      <c r="D159" s="1">
        <v>2032.229419</v>
      </c>
      <c r="E159" s="2">
        <v>1907.647305</v>
      </c>
      <c r="I159" s="1">
        <v>2761.1790150000002</v>
      </c>
      <c r="J159" s="1">
        <v>2674.0726049999998</v>
      </c>
      <c r="K159" s="1">
        <v>1667.3103450000001</v>
      </c>
    </row>
    <row r="160" spans="2:11" x14ac:dyDescent="0.15">
      <c r="B160" s="2">
        <v>1650.2182110000001</v>
      </c>
      <c r="C160" s="1">
        <v>1447.328886</v>
      </c>
      <c r="D160" s="1">
        <v>2045.2883409999999</v>
      </c>
      <c r="E160" s="2">
        <v>1910.2590889999999</v>
      </c>
      <c r="I160" s="1">
        <v>2800.1609579999999</v>
      </c>
      <c r="J160" s="1">
        <v>2681.0156710000001</v>
      </c>
      <c r="K160" s="1">
        <v>1678.62069</v>
      </c>
    </row>
    <row r="161" spans="2:11" x14ac:dyDescent="0.15">
      <c r="B161" s="2">
        <v>1651.458044</v>
      </c>
      <c r="C161" s="1">
        <v>1447.6817289999999</v>
      </c>
      <c r="D161" s="1">
        <v>2058.8696199999999</v>
      </c>
      <c r="E161" s="2">
        <v>1911.564981</v>
      </c>
      <c r="I161" s="1">
        <v>2864.0410440000001</v>
      </c>
      <c r="J161" s="1">
        <v>2687.7107719999999</v>
      </c>
      <c r="K161" s="1">
        <v>1739.3103450000001</v>
      </c>
    </row>
    <row r="162" spans="2:11" x14ac:dyDescent="0.15">
      <c r="B162" s="2">
        <v>1680.1697529999999</v>
      </c>
      <c r="C162" s="1">
        <v>1448.530737</v>
      </c>
      <c r="D162" s="1">
        <v>2072.4508980000001</v>
      </c>
      <c r="E162" s="2">
        <v>1913.915587</v>
      </c>
      <c r="I162" s="1">
        <v>2899.5020370000002</v>
      </c>
      <c r="J162" s="1">
        <v>2697.1335049999998</v>
      </c>
      <c r="K162" s="1">
        <v>1753.931034</v>
      </c>
    </row>
    <row r="163" spans="2:11" x14ac:dyDescent="0.15">
      <c r="B163" s="2">
        <v>1684.361549</v>
      </c>
      <c r="C163" s="1">
        <v>1462.639326</v>
      </c>
      <c r="D163" s="1">
        <v>2100.3969910000001</v>
      </c>
      <c r="E163" s="2">
        <v>1917.310907</v>
      </c>
      <c r="I163" s="1">
        <v>2939.741462</v>
      </c>
      <c r="J163" s="1">
        <v>2710.5237059999999</v>
      </c>
      <c r="K163" s="1">
        <v>1764.137931</v>
      </c>
    </row>
    <row r="164" spans="2:11" x14ac:dyDescent="0.15">
      <c r="B164" s="2">
        <v>1693.256815</v>
      </c>
      <c r="C164" s="1">
        <v>1464.2419259999999</v>
      </c>
      <c r="D164" s="1">
        <v>2106.1429170000001</v>
      </c>
      <c r="E164" s="2">
        <v>1953.353531</v>
      </c>
      <c r="I164" s="1">
        <v>2949.5498210000001</v>
      </c>
      <c r="J164" s="1">
        <v>2740.2797059999998</v>
      </c>
      <c r="K164" s="1">
        <v>1766.8965519999999</v>
      </c>
    </row>
    <row r="165" spans="2:11" x14ac:dyDescent="0.15">
      <c r="B165" s="2">
        <v>1695.2654230000001</v>
      </c>
      <c r="C165" s="1">
        <v>1487.212522</v>
      </c>
      <c r="D165" s="1">
        <v>2112.1500209999999</v>
      </c>
      <c r="E165" s="2">
        <v>1976.3372340000001</v>
      </c>
      <c r="I165" s="1">
        <v>2952.8192749999998</v>
      </c>
      <c r="J165" s="1">
        <v>2741.271573</v>
      </c>
      <c r="K165" s="1">
        <v>1767.4482760000001</v>
      </c>
    </row>
    <row r="166" spans="2:11" x14ac:dyDescent="0.15">
      <c r="B166" s="2">
        <v>1710.4741120000001</v>
      </c>
      <c r="C166" s="1">
        <v>1492.554521</v>
      </c>
      <c r="D166" s="1">
        <v>2121.5524449999998</v>
      </c>
      <c r="E166" s="2">
        <v>1991.4855829999999</v>
      </c>
      <c r="I166" s="1">
        <v>2968.1605549999999</v>
      </c>
      <c r="J166" s="1">
        <v>2749.70244</v>
      </c>
      <c r="K166" s="1">
        <v>1770.206897</v>
      </c>
    </row>
    <row r="167" spans="2:11" x14ac:dyDescent="0.15">
      <c r="B167" s="2">
        <v>1716.7862270000001</v>
      </c>
      <c r="C167" s="1">
        <v>1493.3558210000001</v>
      </c>
      <c r="D167" s="1">
        <v>2128.6042619999998</v>
      </c>
      <c r="E167" s="2">
        <v>1999.0597580000001</v>
      </c>
      <c r="I167" s="2">
        <v>3036.3160809999999</v>
      </c>
      <c r="J167" s="1">
        <v>2751.4382070000001</v>
      </c>
      <c r="K167" s="1">
        <v>1777.655172</v>
      </c>
    </row>
    <row r="168" spans="2:11" x14ac:dyDescent="0.15">
      <c r="B168" s="2">
        <v>1717.073171</v>
      </c>
      <c r="C168" s="1">
        <v>1500.3004189999999</v>
      </c>
      <c r="D168" s="1">
        <v>2142.1855409999998</v>
      </c>
      <c r="E168" s="1">
        <v>2049.4671960000001</v>
      </c>
      <c r="I168" s="2">
        <v>3107.741059</v>
      </c>
      <c r="J168" s="1">
        <v>2778.466574</v>
      </c>
      <c r="K168" s="1">
        <v>1796.4137929999999</v>
      </c>
    </row>
    <row r="169" spans="2:11" x14ac:dyDescent="0.15">
      <c r="B169" s="2">
        <v>1719.955633</v>
      </c>
      <c r="C169" s="1">
        <v>1509.8251310000001</v>
      </c>
      <c r="D169" s="1">
        <v>2165.9527790000002</v>
      </c>
      <c r="E169" s="1">
        <v>2072.1897199999999</v>
      </c>
      <c r="I169" s="2">
        <v>3129.118254</v>
      </c>
      <c r="J169" s="1">
        <v>2830.2916089999999</v>
      </c>
      <c r="K169" s="1">
        <v>1797.793103</v>
      </c>
    </row>
    <row r="170" spans="2:11" x14ac:dyDescent="0.15">
      <c r="B170" s="2">
        <v>1722.366898</v>
      </c>
      <c r="C170" s="1">
        <v>1521.134215</v>
      </c>
      <c r="D170" s="1">
        <v>2171.176348</v>
      </c>
      <c r="E170" s="1">
        <v>2092.8228170000002</v>
      </c>
      <c r="I170" s="2">
        <v>3149.2379660000001</v>
      </c>
      <c r="J170" s="1">
        <v>2832.7712759999999</v>
      </c>
      <c r="K170" s="1">
        <v>1813.793103</v>
      </c>
    </row>
    <row r="171" spans="2:11" x14ac:dyDescent="0.15">
      <c r="B171" s="2">
        <v>1734.1820990000001</v>
      </c>
      <c r="C171" s="1">
        <v>1526.209114</v>
      </c>
      <c r="D171" s="1">
        <v>2182.1458419999999</v>
      </c>
      <c r="E171" s="1">
        <v>2094.9122440000001</v>
      </c>
      <c r="I171" s="2">
        <v>3329.057894</v>
      </c>
      <c r="J171" s="1">
        <v>2833.5151759999999</v>
      </c>
      <c r="K171" s="1">
        <v>1829.517241</v>
      </c>
    </row>
    <row r="172" spans="2:11" x14ac:dyDescent="0.15">
      <c r="B172" s="2">
        <v>1734.2789130000001</v>
      </c>
      <c r="C172" s="1">
        <v>1529.054744</v>
      </c>
      <c r="D172" s="1">
        <v>2228.1132469999998</v>
      </c>
      <c r="E172" s="1">
        <v>2097.7852069999999</v>
      </c>
      <c r="I172">
        <v>3575.5243700000001</v>
      </c>
      <c r="J172" s="1">
        <v>2979.815513</v>
      </c>
      <c r="K172" s="1">
        <v>1846.344828</v>
      </c>
    </row>
    <row r="173" spans="2:11" x14ac:dyDescent="0.15">
      <c r="B173" s="2">
        <v>1767.216435</v>
      </c>
      <c r="C173" s="1">
        <v>1559.062408</v>
      </c>
      <c r="D173" s="1">
        <v>2260.4993730000001</v>
      </c>
      <c r="E173" s="1">
        <v>2125.4701209999998</v>
      </c>
      <c r="I173">
        <v>3594.3865999999998</v>
      </c>
      <c r="J173" s="1">
        <v>2989.7341799999999</v>
      </c>
      <c r="K173" s="1">
        <v>1853.517241</v>
      </c>
    </row>
    <row r="174" spans="2:11" x14ac:dyDescent="0.15">
      <c r="B174" s="2">
        <v>1800.7339810000001</v>
      </c>
      <c r="C174" s="1">
        <v>1574.424614</v>
      </c>
      <c r="D174" s="1">
        <v>2276.6924359999998</v>
      </c>
      <c r="E174" s="1">
        <v>2129.1266190000001</v>
      </c>
      <c r="I174">
        <v>3851.164428</v>
      </c>
      <c r="J174">
        <v>3079.0021820000002</v>
      </c>
      <c r="K174" s="1">
        <v>1867.862069</v>
      </c>
    </row>
    <row r="175" spans="2:11" x14ac:dyDescent="0.15">
      <c r="B175" s="2">
        <v>1835.6972820000001</v>
      </c>
      <c r="C175" s="1">
        <v>1577.225205</v>
      </c>
      <c r="D175" s="1">
        <v>2280.3489340000001</v>
      </c>
      <c r="E175" s="1">
        <v>2139.5737570000001</v>
      </c>
      <c r="I175">
        <v>5466.777325</v>
      </c>
      <c r="J175">
        <v>3122.39635</v>
      </c>
      <c r="K175" s="1">
        <v>1891.3103450000001</v>
      </c>
    </row>
    <row r="176" spans="2:11" x14ac:dyDescent="0.15">
      <c r="B176" s="2">
        <v>1847.5996829999999</v>
      </c>
      <c r="C176" s="1">
        <v>1578.8278049999999</v>
      </c>
      <c r="D176" s="1">
        <v>2351.3894690000002</v>
      </c>
      <c r="E176" s="1">
        <v>2188.9364810000002</v>
      </c>
      <c r="J176">
        <v>3896.5483039999999</v>
      </c>
      <c r="K176" s="1">
        <v>1894.344828</v>
      </c>
    </row>
    <row r="177" spans="2:11" x14ac:dyDescent="0.15">
      <c r="B177" s="2">
        <v>1861.4858160000001</v>
      </c>
      <c r="C177" s="1">
        <v>1586.306603</v>
      </c>
      <c r="D177" s="1">
        <v>2356.3518600000002</v>
      </c>
      <c r="E177" s="1">
        <v>2189.1976599999998</v>
      </c>
      <c r="K177" s="1">
        <v>1904.8275860000001</v>
      </c>
    </row>
    <row r="178" spans="2:11" x14ac:dyDescent="0.15">
      <c r="B178" s="2">
        <v>1862.5538019999999</v>
      </c>
      <c r="C178" s="1">
        <v>1591.915702</v>
      </c>
      <c r="D178" s="1">
        <v>2401.274551</v>
      </c>
      <c r="E178" s="1">
        <v>2195.7271209999999</v>
      </c>
      <c r="K178" s="1">
        <v>1923.0344829999999</v>
      </c>
    </row>
    <row r="179" spans="2:11" x14ac:dyDescent="0.15">
      <c r="B179" s="2">
        <v>1865.3549379999999</v>
      </c>
      <c r="C179" s="1">
        <v>1598.1611680000001</v>
      </c>
      <c r="D179" s="1">
        <v>2452.4655240000002</v>
      </c>
      <c r="E179" s="1">
        <v>2202.5177600000002</v>
      </c>
      <c r="K179" s="1">
        <v>1928.5517239999999</v>
      </c>
    </row>
    <row r="180" spans="2:11" x14ac:dyDescent="0.15">
      <c r="B180" s="2">
        <v>1872.347608</v>
      </c>
      <c r="C180" s="1">
        <v>1609.2782890000001</v>
      </c>
      <c r="D180" s="1">
        <v>2468.3974090000002</v>
      </c>
      <c r="E180" s="1">
        <v>2214.0096109999999</v>
      </c>
      <c r="K180" s="1">
        <v>1945.931034</v>
      </c>
    </row>
    <row r="181" spans="2:11" x14ac:dyDescent="0.15">
      <c r="B181" s="2">
        <v>1901.291248</v>
      </c>
      <c r="C181" s="1">
        <v>1627.172896</v>
      </c>
      <c r="D181" s="2">
        <v>2510.9694939999999</v>
      </c>
      <c r="E181" s="1">
        <v>2250.5745929999998</v>
      </c>
      <c r="K181" s="2">
        <v>2002.7586209999999</v>
      </c>
    </row>
    <row r="182" spans="2:11" x14ac:dyDescent="0.15">
      <c r="B182" s="2">
        <v>1916.2326390000001</v>
      </c>
      <c r="C182" s="1">
        <v>1668.039188</v>
      </c>
      <c r="D182" s="2">
        <v>2523.2448810000001</v>
      </c>
      <c r="E182" s="1">
        <v>2255.2758039999999</v>
      </c>
      <c r="K182" s="2">
        <v>2036.9655170000001</v>
      </c>
    </row>
    <row r="183" spans="2:11" x14ac:dyDescent="0.15">
      <c r="B183" s="2">
        <v>1931.7073170000001</v>
      </c>
      <c r="C183" s="1">
        <v>1681.6898020000001</v>
      </c>
      <c r="D183" s="2">
        <v>2525.334308</v>
      </c>
      <c r="E183" s="1">
        <v>2258.932303</v>
      </c>
      <c r="K183" s="2">
        <v>2049.1034479999998</v>
      </c>
    </row>
    <row r="184" spans="2:11" x14ac:dyDescent="0.15">
      <c r="B184" s="2">
        <v>1942.0373030000001</v>
      </c>
      <c r="C184" s="1">
        <v>1701.426682</v>
      </c>
      <c r="D184" s="2">
        <v>2561.376933</v>
      </c>
      <c r="E184" s="1">
        <v>2275.386544</v>
      </c>
      <c r="K184" s="2">
        <v>2083.3103449999999</v>
      </c>
    </row>
    <row r="185" spans="2:11" x14ac:dyDescent="0.15">
      <c r="B185" s="2">
        <v>1961.4163860000001</v>
      </c>
      <c r="C185" s="1">
        <v>1724.6643770000001</v>
      </c>
      <c r="D185" s="2">
        <v>2573.3911410000001</v>
      </c>
      <c r="E185" s="1">
        <v>2290.0125370000001</v>
      </c>
      <c r="K185" s="2">
        <v>2102.3448279999998</v>
      </c>
    </row>
    <row r="186" spans="2:11" x14ac:dyDescent="0.15">
      <c r="B186" s="1">
        <v>2006.050387</v>
      </c>
      <c r="C186" s="1">
        <v>1735.773091</v>
      </c>
      <c r="D186" s="2">
        <v>2591.9348100000002</v>
      </c>
      <c r="E186" s="1">
        <v>2290.0125370000001</v>
      </c>
      <c r="K186" s="2">
        <v>2166.3448279999998</v>
      </c>
    </row>
    <row r="187" spans="2:11" x14ac:dyDescent="0.15">
      <c r="B187" s="1">
        <v>2008.034433</v>
      </c>
      <c r="C187" s="1">
        <v>1745.498173</v>
      </c>
      <c r="D187" s="2">
        <v>2597.941914</v>
      </c>
      <c r="E187" s="1">
        <v>2305.9444210000001</v>
      </c>
      <c r="K187" s="2">
        <v>2179.3103449999999</v>
      </c>
    </row>
    <row r="188" spans="2:11" x14ac:dyDescent="0.15">
      <c r="B188" s="1">
        <v>2032.9985650000001</v>
      </c>
      <c r="C188" s="1">
        <v>1746.5665730000001</v>
      </c>
      <c r="D188" s="2">
        <v>2612.0455499999998</v>
      </c>
      <c r="E188" s="1">
        <v>2308.5562060000002</v>
      </c>
      <c r="K188" s="2">
        <v>2185.6551720000002</v>
      </c>
    </row>
    <row r="189" spans="2:11" x14ac:dyDescent="0.15">
      <c r="B189" s="1">
        <v>2035.558421</v>
      </c>
      <c r="C189" s="1">
        <v>1760.9899700000001</v>
      </c>
      <c r="D189" s="2">
        <v>2679.168408</v>
      </c>
      <c r="E189" s="1">
        <v>2311.1679899999999</v>
      </c>
      <c r="K189" s="2">
        <v>2207.724138</v>
      </c>
    </row>
    <row r="190" spans="2:11" x14ac:dyDescent="0.15">
      <c r="B190" s="1">
        <v>2040.1721660000001</v>
      </c>
      <c r="C190" s="1">
        <v>1771.4068689999999</v>
      </c>
      <c r="D190" s="2">
        <v>2682.302549</v>
      </c>
      <c r="E190" s="1">
        <v>2312.9962390000001</v>
      </c>
      <c r="K190" s="2">
        <v>2213.517241</v>
      </c>
    </row>
    <row r="191" spans="2:11" x14ac:dyDescent="0.15">
      <c r="B191" s="1">
        <v>2041.8938310000001</v>
      </c>
      <c r="C191" s="1">
        <v>1779.152767</v>
      </c>
      <c r="D191" s="2">
        <v>2820.9882990000001</v>
      </c>
      <c r="E191" s="1">
        <v>2316.913916</v>
      </c>
      <c r="K191" s="2">
        <v>2243.3103449999999</v>
      </c>
    </row>
    <row r="192" spans="2:11" x14ac:dyDescent="0.15">
      <c r="B192" s="1">
        <v>2050.2152080000001</v>
      </c>
      <c r="C192" s="1">
        <v>1796.2471640000001</v>
      </c>
      <c r="D192">
        <v>3214.845382</v>
      </c>
      <c r="E192" s="1">
        <v>2341.7258670000001</v>
      </c>
      <c r="K192" s="2">
        <v>2276.6896550000001</v>
      </c>
    </row>
    <row r="193" spans="2:11" x14ac:dyDescent="0.15">
      <c r="B193" s="1">
        <v>2068.1423610000002</v>
      </c>
      <c r="C193" s="1">
        <v>1802.1233629999999</v>
      </c>
      <c r="E193" s="1">
        <v>2350.0835769999999</v>
      </c>
      <c r="K193" s="2">
        <v>2315.0344829999999</v>
      </c>
    </row>
    <row r="194" spans="2:11" x14ac:dyDescent="0.15">
      <c r="B194" s="1">
        <v>2069.0339220000001</v>
      </c>
      <c r="C194" s="1">
        <v>1806.129862</v>
      </c>
      <c r="E194" s="1">
        <v>2351.3894690000002</v>
      </c>
      <c r="K194" s="2">
        <v>2336.8275859999999</v>
      </c>
    </row>
    <row r="195" spans="2:11" x14ac:dyDescent="0.15">
      <c r="B195" s="1">
        <v>2090.111089</v>
      </c>
      <c r="C195" s="1">
        <v>1822.155859</v>
      </c>
      <c r="E195" s="1">
        <v>2355.5683239999998</v>
      </c>
      <c r="K195" s="2">
        <v>2340.1379310000002</v>
      </c>
    </row>
    <row r="196" spans="2:11" x14ac:dyDescent="0.15">
      <c r="B196" s="1">
        <v>2104.7345770000002</v>
      </c>
      <c r="C196" s="1">
        <v>1843.2567550000001</v>
      </c>
      <c r="E196" s="1">
        <v>2360.7918930000001</v>
      </c>
      <c r="K196" s="2">
        <v>2349.517241</v>
      </c>
    </row>
    <row r="197" spans="2:11" x14ac:dyDescent="0.15">
      <c r="B197" s="1">
        <v>2147.4892399999999</v>
      </c>
      <c r="C197" s="1">
        <v>1844.8593550000001</v>
      </c>
      <c r="E197" s="1">
        <v>2449.85374</v>
      </c>
      <c r="K197" s="2">
        <v>2370.482759</v>
      </c>
    </row>
    <row r="198" spans="2:11" x14ac:dyDescent="0.15">
      <c r="B198" s="1">
        <v>2177.044476</v>
      </c>
      <c r="C198" s="1">
        <v>1859.8169519999999</v>
      </c>
      <c r="E198" s="1">
        <v>2462.3903049999999</v>
      </c>
      <c r="K198" s="2">
        <v>2381.517241</v>
      </c>
    </row>
    <row r="199" spans="2:11" x14ac:dyDescent="0.15">
      <c r="B199" s="1">
        <v>2183.4008490000001</v>
      </c>
      <c r="C199" s="1">
        <v>1889.9992460000001</v>
      </c>
      <c r="E199" s="1">
        <v>2466.56916</v>
      </c>
      <c r="K199" s="2">
        <v>2435.5862069999998</v>
      </c>
    </row>
    <row r="200" spans="2:11" x14ac:dyDescent="0.15">
      <c r="B200" s="1">
        <v>2184.218077</v>
      </c>
      <c r="C200" s="1">
        <v>1910.5659419999999</v>
      </c>
      <c r="E200" s="1">
        <v>2473.8821560000001</v>
      </c>
      <c r="K200" s="2">
        <v>2465.1034479999998</v>
      </c>
    </row>
    <row r="201" spans="2:11" x14ac:dyDescent="0.15">
      <c r="B201" s="1">
        <v>2215.781923</v>
      </c>
      <c r="C201" s="1">
        <v>1923</v>
      </c>
      <c r="E201" s="1">
        <v>2476.4939410000002</v>
      </c>
      <c r="K201" s="2">
        <v>2465.1034479999998</v>
      </c>
    </row>
    <row r="202" spans="2:11" x14ac:dyDescent="0.15">
      <c r="B202" s="1">
        <v>2217.7905310000001</v>
      </c>
      <c r="C202" s="1">
        <v>1949.295435</v>
      </c>
      <c r="E202" s="1">
        <v>2496.6046799999999</v>
      </c>
      <c r="K202" s="1">
        <v>2503.724138</v>
      </c>
    </row>
    <row r="203" spans="2:11" x14ac:dyDescent="0.15">
      <c r="B203" s="1">
        <v>2253.6585369999998</v>
      </c>
      <c r="C203" s="1">
        <v>1966.3898320000001</v>
      </c>
      <c r="E203" s="2">
        <v>2734.799415</v>
      </c>
      <c r="K203" s="1">
        <v>2527.724138</v>
      </c>
    </row>
    <row r="204" spans="2:11" x14ac:dyDescent="0.15">
      <c r="B204" s="1">
        <v>2258.8235289999998</v>
      </c>
      <c r="C204" s="1">
        <v>1969.3279319999999</v>
      </c>
      <c r="E204" s="2">
        <v>2759.0890100000001</v>
      </c>
      <c r="K204" s="1">
        <v>2555.8620689999998</v>
      </c>
    </row>
    <row r="205" spans="2:11" x14ac:dyDescent="0.15">
      <c r="B205" s="1">
        <v>2310.186514</v>
      </c>
      <c r="C205" s="1">
        <v>1982.415829</v>
      </c>
      <c r="E205" s="2">
        <v>2945.3092350000002</v>
      </c>
      <c r="K205" s="1">
        <v>2566.6206900000002</v>
      </c>
    </row>
    <row r="206" spans="2:11" x14ac:dyDescent="0.15">
      <c r="B206" s="1">
        <v>2336.0114779999999</v>
      </c>
      <c r="C206" s="2">
        <v>2105.548906</v>
      </c>
      <c r="E206">
        <v>3027.058086</v>
      </c>
      <c r="K206" s="1">
        <v>2584.275862</v>
      </c>
    </row>
    <row r="207" spans="2:11" x14ac:dyDescent="0.15">
      <c r="B207" s="1">
        <v>2340.8895269999998</v>
      </c>
      <c r="C207" s="2">
        <v>2130.656301</v>
      </c>
      <c r="E207">
        <v>3205.442959</v>
      </c>
      <c r="K207" s="1">
        <v>2600</v>
      </c>
    </row>
    <row r="208" spans="2:11" x14ac:dyDescent="0.15">
      <c r="B208" s="1">
        <v>2349.2362629999998</v>
      </c>
      <c r="C208" s="2">
        <v>2148.0177979999999</v>
      </c>
      <c r="E208">
        <v>3274.1328880000001</v>
      </c>
      <c r="K208" s="1">
        <v>2675.3103449999999</v>
      </c>
    </row>
    <row r="209" spans="2:11" x14ac:dyDescent="0.15">
      <c r="B209" s="1">
        <v>2354.195596</v>
      </c>
      <c r="C209" s="2">
        <v>2161.9069949999998</v>
      </c>
      <c r="E209">
        <v>3379.3877980000002</v>
      </c>
      <c r="K209" s="1">
        <v>2756.6896550000001</v>
      </c>
    </row>
    <row r="210" spans="2:11" x14ac:dyDescent="0.15">
      <c r="B210" s="1">
        <v>2364.4189379999998</v>
      </c>
      <c r="C210" s="2">
        <v>2166.1805949999998</v>
      </c>
      <c r="E210">
        <v>3731.7175090000001</v>
      </c>
      <c r="K210" s="1">
        <v>2864</v>
      </c>
    </row>
    <row r="211" spans="2:11" x14ac:dyDescent="0.15">
      <c r="B211" s="1">
        <v>2404.591105</v>
      </c>
      <c r="C211" s="2">
        <v>2174.460693</v>
      </c>
      <c r="K211">
        <v>3039.724138</v>
      </c>
    </row>
    <row r="212" spans="2:11" x14ac:dyDescent="0.15">
      <c r="B212" s="1">
        <v>2424.9641320000001</v>
      </c>
      <c r="C212" s="2">
        <v>2175.5290930000001</v>
      </c>
      <c r="K212">
        <v>3132.6896550000001</v>
      </c>
    </row>
    <row r="213" spans="2:11" x14ac:dyDescent="0.15">
      <c r="B213" s="1">
        <v>2435.2941179999998</v>
      </c>
      <c r="C213" s="2">
        <v>2186.7472910000001</v>
      </c>
      <c r="K213">
        <v>3134.8965520000002</v>
      </c>
    </row>
    <row r="214" spans="2:11" x14ac:dyDescent="0.15">
      <c r="B214" s="1">
        <v>2461.979914</v>
      </c>
      <c r="C214" s="2">
        <v>2224.6754839999999</v>
      </c>
      <c r="K214">
        <v>3179.3103449999999</v>
      </c>
    </row>
    <row r="215" spans="2:11" x14ac:dyDescent="0.15">
      <c r="B215" s="1">
        <v>2464.2754660000001</v>
      </c>
      <c r="C215" s="2">
        <v>2225.476784</v>
      </c>
      <c r="K215">
        <v>3196.9655170000001</v>
      </c>
    </row>
    <row r="216" spans="2:11" x14ac:dyDescent="0.15">
      <c r="B216" s="1">
        <v>2472.5968440000001</v>
      </c>
      <c r="C216" s="2">
        <v>2226.8122830000002</v>
      </c>
      <c r="K216">
        <v>3246.3448279999998</v>
      </c>
    </row>
    <row r="217" spans="2:11" x14ac:dyDescent="0.15">
      <c r="B217" s="2">
        <v>2501.004304</v>
      </c>
      <c r="C217" s="2">
        <v>2258.5971770000001</v>
      </c>
      <c r="K217">
        <v>3326.0689659999998</v>
      </c>
    </row>
    <row r="218" spans="2:11" x14ac:dyDescent="0.15">
      <c r="B218" s="2">
        <v>2514.4906740000001</v>
      </c>
      <c r="C218" s="2">
        <v>2259.9326769999998</v>
      </c>
      <c r="K218">
        <v>3537.9310340000002</v>
      </c>
    </row>
    <row r="219" spans="2:11" x14ac:dyDescent="0.15">
      <c r="B219" s="2">
        <v>2552.3672879999999</v>
      </c>
      <c r="C219" s="2">
        <v>2268.4798759999999</v>
      </c>
      <c r="K219">
        <v>3662.0689659999998</v>
      </c>
    </row>
    <row r="220" spans="2:11" x14ac:dyDescent="0.15">
      <c r="B220" s="2">
        <v>2569.0100430000002</v>
      </c>
      <c r="C220" s="2">
        <v>2289.3136720000002</v>
      </c>
    </row>
    <row r="221" spans="2:11" x14ac:dyDescent="0.15">
      <c r="B221" s="2">
        <v>2573.0272599999998</v>
      </c>
      <c r="C221" s="2">
        <v>2297.86087</v>
      </c>
    </row>
    <row r="222" spans="2:11" x14ac:dyDescent="0.15">
      <c r="B222" s="2">
        <v>2614.060258</v>
      </c>
      <c r="C222" s="2">
        <v>2357.4241590000001</v>
      </c>
    </row>
    <row r="223" spans="2:11" x14ac:dyDescent="0.15">
      <c r="B223" s="2">
        <v>2674.0315639999999</v>
      </c>
      <c r="C223" s="2">
        <v>2366.772657</v>
      </c>
    </row>
    <row r="224" spans="2:11" x14ac:dyDescent="0.15">
      <c r="B224" s="2">
        <v>2904.1606889999998</v>
      </c>
      <c r="C224" s="2">
        <v>2375.5869550000002</v>
      </c>
    </row>
    <row r="225" spans="1:17" x14ac:dyDescent="0.15">
      <c r="B225">
        <v>3175.0358679999999</v>
      </c>
      <c r="C225" s="2">
        <v>2392.414252</v>
      </c>
    </row>
    <row r="226" spans="1:17" x14ac:dyDescent="0.15">
      <c r="B226">
        <v>3223.5294119999999</v>
      </c>
      <c r="C226" s="2">
        <v>2409.5086489999999</v>
      </c>
    </row>
    <row r="227" spans="1:17" x14ac:dyDescent="0.15">
      <c r="B227">
        <v>4196.2697269999999</v>
      </c>
      <c r="C227" s="2">
        <v>2460.7918399999999</v>
      </c>
    </row>
    <row r="228" spans="1:17" x14ac:dyDescent="0.15">
      <c r="C228" s="2">
        <v>2488.8373339999998</v>
      </c>
    </row>
    <row r="229" spans="1:17" x14ac:dyDescent="0.15">
      <c r="C229">
        <v>2594.6089139999999</v>
      </c>
    </row>
    <row r="230" spans="1:17" x14ac:dyDescent="0.15">
      <c r="C230">
        <v>2606.628412</v>
      </c>
    </row>
    <row r="231" spans="1:17" x14ac:dyDescent="0.15">
      <c r="C231">
        <v>2607.9639120000002</v>
      </c>
    </row>
    <row r="232" spans="1:17" x14ac:dyDescent="0.15">
      <c r="C232">
        <v>2623.4557089999998</v>
      </c>
    </row>
    <row r="233" spans="1:17" x14ac:dyDescent="0.15">
      <c r="C233">
        <v>2629.3319080000001</v>
      </c>
    </row>
    <row r="234" spans="1:17" x14ac:dyDescent="0.15">
      <c r="C234">
        <v>2685.1557979999998</v>
      </c>
    </row>
    <row r="235" spans="1:17" x14ac:dyDescent="0.15">
      <c r="A235" t="s">
        <v>10</v>
      </c>
      <c r="B235" s="4">
        <f>AVERAGE(B2:B234)</f>
        <v>1421.51617977876</v>
      </c>
      <c r="C235" s="4">
        <f>AVERAGE(C2:C234)</f>
        <v>1312.11435345064</v>
      </c>
      <c r="D235" s="4">
        <f t="shared" ref="D235:F235" si="0">AVERAGE(D2:D234)</f>
        <v>1576.0108562722501</v>
      </c>
      <c r="E235" s="4">
        <f t="shared" si="0"/>
        <v>1394.1654986794299</v>
      </c>
      <c r="F235" s="4">
        <f t="shared" si="0"/>
        <v>1564.7</v>
      </c>
      <c r="G235" s="4"/>
      <c r="I235" s="4">
        <f>AVERAGE(I2:I219)</f>
        <v>1885.94102907004</v>
      </c>
      <c r="J235" s="4">
        <f>AVERAGE(J2:J219)</f>
        <v>1708.7213421485701</v>
      </c>
      <c r="K235" s="4">
        <f>AVERAGE(K2:K219)</f>
        <v>1417.20215122477</v>
      </c>
      <c r="L235" s="4">
        <f>AVERAGE(L2:L219)</f>
        <v>1574.5988372093</v>
      </c>
      <c r="M235" s="4">
        <f>AVERAGE(M2:M219)</f>
        <v>1586.35365853659</v>
      </c>
      <c r="N235" s="4"/>
    </row>
    <row r="238" spans="1:17" x14ac:dyDescent="0.15">
      <c r="A238" t="s">
        <v>23</v>
      </c>
      <c r="B238">
        <v>226</v>
      </c>
      <c r="C238">
        <v>233</v>
      </c>
      <c r="D238">
        <v>191</v>
      </c>
      <c r="E238">
        <v>209</v>
      </c>
      <c r="F238">
        <v>61</v>
      </c>
      <c r="L238" t="s">
        <v>24</v>
      </c>
      <c r="M238">
        <v>174</v>
      </c>
      <c r="N238">
        <v>175</v>
      </c>
      <c r="O238">
        <v>218</v>
      </c>
      <c r="P238">
        <v>44</v>
      </c>
      <c r="Q238">
        <v>42</v>
      </c>
    </row>
    <row r="242" spans="1:19" x14ac:dyDescent="0.15">
      <c r="A242" t="s">
        <v>11</v>
      </c>
      <c r="B242" s="5" t="s">
        <v>12</v>
      </c>
      <c r="C242" s="5" t="s">
        <v>13</v>
      </c>
      <c r="D242" s="5" t="s">
        <v>14</v>
      </c>
      <c r="E242" s="5" t="s">
        <v>15</v>
      </c>
      <c r="F242" s="5" t="s">
        <v>16</v>
      </c>
      <c r="G242" s="5" t="s">
        <v>17</v>
      </c>
      <c r="H242" s="5" t="s">
        <v>18</v>
      </c>
      <c r="I242" s="11" t="s">
        <v>19</v>
      </c>
      <c r="K242" t="s">
        <v>9</v>
      </c>
      <c r="L242" s="5" t="s">
        <v>12</v>
      </c>
      <c r="M242" s="5" t="s">
        <v>13</v>
      </c>
      <c r="N242" s="5" t="s">
        <v>14</v>
      </c>
      <c r="O242" s="5" t="s">
        <v>15</v>
      </c>
      <c r="P242" s="5" t="s">
        <v>16</v>
      </c>
      <c r="Q242" s="5" t="s">
        <v>17</v>
      </c>
      <c r="R242" s="5" t="s">
        <v>18</v>
      </c>
      <c r="S242" s="11" t="s">
        <v>19</v>
      </c>
    </row>
    <row r="243" spans="1:19" x14ac:dyDescent="0.15">
      <c r="A243" s="6"/>
      <c r="B243" s="7">
        <v>3</v>
      </c>
      <c r="C243" s="7">
        <v>56</v>
      </c>
      <c r="D243" s="7">
        <f>145-60</f>
        <v>85</v>
      </c>
      <c r="E243" s="7">
        <f>185-145</f>
        <v>40</v>
      </c>
      <c r="F243" s="7">
        <f>216-185</f>
        <v>31</v>
      </c>
      <c r="G243" s="7">
        <f>224-216</f>
        <v>8</v>
      </c>
      <c r="H243" s="7">
        <v>2</v>
      </c>
      <c r="I243" s="12">
        <v>1</v>
      </c>
      <c r="K243" s="6"/>
      <c r="L243" s="7">
        <v>1</v>
      </c>
      <c r="M243" s="7">
        <v>13</v>
      </c>
      <c r="N243" s="7">
        <f>68-15</f>
        <v>53</v>
      </c>
      <c r="O243" s="7">
        <f>101-68</f>
        <v>33</v>
      </c>
      <c r="P243" s="7">
        <f>134-101</f>
        <v>33</v>
      </c>
      <c r="Q243" s="7">
        <f>166-134</f>
        <v>32</v>
      </c>
      <c r="R243" s="7">
        <v>5</v>
      </c>
      <c r="S243" s="12">
        <v>4</v>
      </c>
    </row>
    <row r="244" spans="1:19" x14ac:dyDescent="0.15">
      <c r="A244" s="6"/>
      <c r="B244" s="7">
        <v>1</v>
      </c>
      <c r="C244" s="7">
        <v>80</v>
      </c>
      <c r="D244" s="7">
        <f>167-82</f>
        <v>85</v>
      </c>
      <c r="E244" s="7">
        <f>205-167</f>
        <v>38</v>
      </c>
      <c r="F244" s="7">
        <f>228-205</f>
        <v>23</v>
      </c>
      <c r="G244" s="7">
        <f>234-228</f>
        <v>6</v>
      </c>
      <c r="H244" s="7">
        <v>0</v>
      </c>
      <c r="I244" s="12">
        <v>0</v>
      </c>
      <c r="K244" s="6"/>
      <c r="L244" s="7">
        <v>1</v>
      </c>
      <c r="M244" s="7">
        <v>26</v>
      </c>
      <c r="N244" s="7">
        <f>73-28</f>
        <v>45</v>
      </c>
      <c r="O244" s="7">
        <f>123-73</f>
        <v>50</v>
      </c>
      <c r="P244" s="7">
        <f>154-123</f>
        <v>31</v>
      </c>
      <c r="Q244" s="7">
        <f>173-154</f>
        <v>19</v>
      </c>
      <c r="R244" s="7">
        <v>2</v>
      </c>
      <c r="S244" s="12">
        <v>1</v>
      </c>
    </row>
    <row r="245" spans="1:19" x14ac:dyDescent="0.15">
      <c r="A245" s="6"/>
      <c r="B245" s="7">
        <v>0</v>
      </c>
      <c r="C245" s="7">
        <v>92</v>
      </c>
      <c r="D245" s="7">
        <f>92-33</f>
        <v>59</v>
      </c>
      <c r="E245" s="7">
        <f>154-92</f>
        <v>62</v>
      </c>
      <c r="F245" s="7">
        <f>180-154</f>
        <v>26</v>
      </c>
      <c r="G245" s="7">
        <f>191-180</f>
        <v>11</v>
      </c>
      <c r="H245" s="7">
        <v>1</v>
      </c>
      <c r="I245" s="12">
        <v>0</v>
      </c>
      <c r="K245" s="6"/>
      <c r="L245" s="7">
        <v>2</v>
      </c>
      <c r="M245" s="7">
        <v>65</v>
      </c>
      <c r="N245" s="7">
        <f>142-68</f>
        <v>74</v>
      </c>
      <c r="O245" s="7">
        <f>180-142</f>
        <v>38</v>
      </c>
      <c r="P245" s="7">
        <f>201-180</f>
        <v>21</v>
      </c>
      <c r="Q245" s="7">
        <f>210-201</f>
        <v>9</v>
      </c>
      <c r="R245" s="7">
        <v>7</v>
      </c>
      <c r="S245" s="12">
        <v>2</v>
      </c>
    </row>
    <row r="246" spans="1:19" x14ac:dyDescent="0.15">
      <c r="A246" s="6"/>
      <c r="B246" s="7">
        <v>17</v>
      </c>
      <c r="C246" s="7">
        <v>56</v>
      </c>
      <c r="D246" s="7">
        <f>125-74</f>
        <v>51</v>
      </c>
      <c r="E246" s="7">
        <f>167-125</f>
        <v>42</v>
      </c>
      <c r="F246" s="7">
        <f>202-167</f>
        <v>35</v>
      </c>
      <c r="G246" s="7">
        <v>3</v>
      </c>
      <c r="H246" s="7">
        <v>4</v>
      </c>
      <c r="I246" s="12">
        <v>1</v>
      </c>
      <c r="K246" s="6"/>
      <c r="L246" s="7">
        <v>0</v>
      </c>
      <c r="M246" s="7">
        <v>6</v>
      </c>
      <c r="N246" s="7">
        <f>23-7</f>
        <v>16</v>
      </c>
      <c r="O246" s="7">
        <f>36-23</f>
        <v>13</v>
      </c>
      <c r="P246" s="7">
        <f>43-36</f>
        <v>7</v>
      </c>
      <c r="Q246" s="7">
        <v>2</v>
      </c>
      <c r="R246" s="7">
        <v>0</v>
      </c>
      <c r="S246" s="12">
        <v>0</v>
      </c>
    </row>
    <row r="247" spans="1:19" x14ac:dyDescent="0.15">
      <c r="A247" s="8"/>
      <c r="B247" s="9">
        <v>1</v>
      </c>
      <c r="C247" s="9">
        <v>11</v>
      </c>
      <c r="D247" s="9">
        <f>25-13</f>
        <v>12</v>
      </c>
      <c r="E247" s="9">
        <v>25</v>
      </c>
      <c r="F247" s="9">
        <v>10</v>
      </c>
      <c r="G247" s="9">
        <v>2</v>
      </c>
      <c r="H247" s="9">
        <v>2</v>
      </c>
      <c r="I247" s="13">
        <v>0</v>
      </c>
      <c r="K247" s="8"/>
      <c r="L247" s="9">
        <v>0</v>
      </c>
      <c r="M247" s="9">
        <v>3</v>
      </c>
      <c r="N247" s="9">
        <v>15</v>
      </c>
      <c r="O247" s="9">
        <f>37-19</f>
        <v>18</v>
      </c>
      <c r="P247" s="9">
        <v>4</v>
      </c>
      <c r="Q247" s="9">
        <v>2</v>
      </c>
      <c r="R247" s="9">
        <v>0</v>
      </c>
      <c r="S247" s="13">
        <v>0</v>
      </c>
    </row>
    <row r="248" spans="1:19" x14ac:dyDescent="0.15">
      <c r="A248" s="10"/>
      <c r="B248" s="5">
        <f>B243/226*100</f>
        <v>1.3274336283185799</v>
      </c>
      <c r="C248" s="5">
        <f t="shared" ref="C248:I248" si="1">C243/226*100</f>
        <v>24.778761061946899</v>
      </c>
      <c r="D248" s="5">
        <f t="shared" si="1"/>
        <v>37.610619469026503</v>
      </c>
      <c r="E248" s="5">
        <f t="shared" si="1"/>
        <v>17.699115044247801</v>
      </c>
      <c r="F248" s="5">
        <f t="shared" si="1"/>
        <v>13.716814159291999</v>
      </c>
      <c r="G248" s="5">
        <f t="shared" si="1"/>
        <v>3.5398230088495599</v>
      </c>
      <c r="H248" s="5">
        <f t="shared" si="1"/>
        <v>0.88495575221238898</v>
      </c>
      <c r="I248" s="11">
        <f t="shared" si="1"/>
        <v>0.44247787610619499</v>
      </c>
      <c r="K248" s="10"/>
      <c r="L248" s="5">
        <f>L243/174*100</f>
        <v>0.57471264367816099</v>
      </c>
      <c r="M248" s="5">
        <f t="shared" ref="M248:S248" si="2">M243/174*100</f>
        <v>7.4712643678160902</v>
      </c>
      <c r="N248" s="5">
        <f t="shared" si="2"/>
        <v>30.459770114942501</v>
      </c>
      <c r="O248" s="5">
        <f t="shared" si="2"/>
        <v>18.965517241379299</v>
      </c>
      <c r="P248" s="5">
        <f t="shared" si="2"/>
        <v>18.965517241379299</v>
      </c>
      <c r="Q248" s="5">
        <f t="shared" si="2"/>
        <v>18.390804597701099</v>
      </c>
      <c r="R248" s="5">
        <f t="shared" si="2"/>
        <v>2.8735632183908</v>
      </c>
      <c r="S248" s="11">
        <f t="shared" si="2"/>
        <v>2.29885057471264</v>
      </c>
    </row>
    <row r="249" spans="1:19" x14ac:dyDescent="0.15">
      <c r="A249" s="6"/>
      <c r="B249" s="7">
        <f>B244/233*100</f>
        <v>0.42918454935622302</v>
      </c>
      <c r="C249" s="7">
        <f t="shared" ref="C249:I249" si="3">C244/233*100</f>
        <v>34.334763948497901</v>
      </c>
      <c r="D249" s="7">
        <f t="shared" si="3"/>
        <v>36.480686695278997</v>
      </c>
      <c r="E249" s="7">
        <f t="shared" si="3"/>
        <v>16.309012875536499</v>
      </c>
      <c r="F249" s="7">
        <f t="shared" si="3"/>
        <v>9.8712446351931291</v>
      </c>
      <c r="G249" s="7">
        <f t="shared" si="3"/>
        <v>2.57510729613734</v>
      </c>
      <c r="H249" s="7">
        <f t="shared" si="3"/>
        <v>0</v>
      </c>
      <c r="I249" s="12">
        <f t="shared" si="3"/>
        <v>0</v>
      </c>
      <c r="K249" s="6"/>
      <c r="L249" s="7">
        <f>L244/175*100</f>
        <v>0.57142857142857095</v>
      </c>
      <c r="M249" s="7">
        <f t="shared" ref="M249:S249" si="4">M244/175*100</f>
        <v>14.8571428571429</v>
      </c>
      <c r="N249" s="7">
        <f t="shared" si="4"/>
        <v>25.714285714285701</v>
      </c>
      <c r="O249" s="7">
        <f t="shared" si="4"/>
        <v>28.571428571428601</v>
      </c>
      <c r="P249" s="7">
        <f t="shared" si="4"/>
        <v>17.714285714285701</v>
      </c>
      <c r="Q249" s="7">
        <f t="shared" si="4"/>
        <v>10.8571428571429</v>
      </c>
      <c r="R249" s="7">
        <f t="shared" si="4"/>
        <v>1.1428571428571399</v>
      </c>
      <c r="S249" s="12">
        <f t="shared" si="4"/>
        <v>0.57142857142857095</v>
      </c>
    </row>
    <row r="250" spans="1:19" x14ac:dyDescent="0.15">
      <c r="A250" s="6"/>
      <c r="B250" s="7">
        <f>B245/191*100</f>
        <v>0</v>
      </c>
      <c r="C250" s="7">
        <f t="shared" ref="C250:I250" si="5">C245/191*100</f>
        <v>48.167539267015698</v>
      </c>
      <c r="D250" s="7">
        <f t="shared" si="5"/>
        <v>30.890052356020899</v>
      </c>
      <c r="E250" s="7">
        <f t="shared" si="5"/>
        <v>32.460732984293202</v>
      </c>
      <c r="F250" s="7">
        <f t="shared" si="5"/>
        <v>13.612565445026201</v>
      </c>
      <c r="G250" s="7">
        <f t="shared" si="5"/>
        <v>5.7591623036649198</v>
      </c>
      <c r="H250" s="7">
        <f t="shared" si="5"/>
        <v>0.52356020942408399</v>
      </c>
      <c r="I250" s="12">
        <f t="shared" si="5"/>
        <v>0</v>
      </c>
      <c r="K250" s="6"/>
      <c r="L250" s="7">
        <f>L245/218*100</f>
        <v>0.91743119266055095</v>
      </c>
      <c r="M250" s="7">
        <f t="shared" ref="M250:S250" si="6">M245/218*100</f>
        <v>29.816513761467899</v>
      </c>
      <c r="N250" s="7">
        <f t="shared" si="6"/>
        <v>33.944954128440401</v>
      </c>
      <c r="O250" s="7">
        <f t="shared" si="6"/>
        <v>17.431192660550501</v>
      </c>
      <c r="P250" s="7">
        <f t="shared" si="6"/>
        <v>9.6330275229357802</v>
      </c>
      <c r="Q250" s="7">
        <f t="shared" si="6"/>
        <v>4.1284403669724803</v>
      </c>
      <c r="R250" s="7">
        <f t="shared" si="6"/>
        <v>3.21100917431193</v>
      </c>
      <c r="S250" s="12">
        <f t="shared" si="6"/>
        <v>0.91743119266055095</v>
      </c>
    </row>
    <row r="251" spans="1:19" x14ac:dyDescent="0.15">
      <c r="A251" s="6"/>
      <c r="B251" s="7">
        <f>B246/209*100</f>
        <v>8.1339712918660307</v>
      </c>
      <c r="C251" s="7">
        <f t="shared" ref="C251:I251" si="7">C246/209*100</f>
        <v>26.7942583732057</v>
      </c>
      <c r="D251" s="7">
        <f t="shared" si="7"/>
        <v>24.401913875598101</v>
      </c>
      <c r="E251" s="7">
        <f t="shared" si="7"/>
        <v>20.095693779904298</v>
      </c>
      <c r="F251" s="7"/>
      <c r="G251" s="7">
        <f t="shared" si="7"/>
        <v>1.4354066985645899</v>
      </c>
      <c r="H251" s="7">
        <f t="shared" si="7"/>
        <v>1.91387559808612</v>
      </c>
      <c r="I251" s="12">
        <f t="shared" si="7"/>
        <v>0.47846889952153099</v>
      </c>
      <c r="K251" s="6"/>
      <c r="L251" s="7">
        <f>L246/44*100</f>
        <v>0</v>
      </c>
      <c r="M251" s="7">
        <f t="shared" ref="M251:S251" si="8">M246/44*100</f>
        <v>13.636363636363599</v>
      </c>
      <c r="N251" s="7">
        <f t="shared" si="8"/>
        <v>36.363636363636402</v>
      </c>
      <c r="O251" s="7">
        <f t="shared" si="8"/>
        <v>29.545454545454501</v>
      </c>
      <c r="P251" s="7">
        <f t="shared" si="8"/>
        <v>15.909090909090899</v>
      </c>
      <c r="Q251" s="7">
        <f t="shared" si="8"/>
        <v>4.5454545454545503</v>
      </c>
      <c r="R251" s="7">
        <f t="shared" si="8"/>
        <v>0</v>
      </c>
      <c r="S251" s="12">
        <f t="shared" si="8"/>
        <v>0</v>
      </c>
    </row>
    <row r="252" spans="1:19" x14ac:dyDescent="0.15">
      <c r="A252" s="8"/>
      <c r="B252" s="9">
        <f>B247/61*100</f>
        <v>1.63934426229508</v>
      </c>
      <c r="C252" s="9">
        <f t="shared" ref="C252:I252" si="9">C247/61*100</f>
        <v>18.032786885245901</v>
      </c>
      <c r="D252" s="9">
        <f t="shared" si="9"/>
        <v>19.672131147540998</v>
      </c>
      <c r="E252" s="9">
        <f t="shared" si="9"/>
        <v>40.983606557377101</v>
      </c>
      <c r="F252" s="9">
        <f t="shared" si="9"/>
        <v>16.393442622950801</v>
      </c>
      <c r="G252" s="9">
        <f t="shared" si="9"/>
        <v>3.27868852459016</v>
      </c>
      <c r="H252" s="9"/>
      <c r="I252" s="13">
        <f t="shared" si="9"/>
        <v>0</v>
      </c>
      <c r="K252" s="8"/>
      <c r="L252" s="9">
        <f>L247/42*100</f>
        <v>0</v>
      </c>
      <c r="M252" s="9">
        <f t="shared" ref="M252:S252" si="10">M247/42*100</f>
        <v>7.1428571428571397</v>
      </c>
      <c r="N252" s="9">
        <f t="shared" si="10"/>
        <v>35.714285714285701</v>
      </c>
      <c r="O252" s="9">
        <f t="shared" si="10"/>
        <v>42.857142857142897</v>
      </c>
      <c r="P252" s="9"/>
      <c r="Q252" s="9">
        <f t="shared" si="10"/>
        <v>4.7619047619047601</v>
      </c>
      <c r="R252" s="9">
        <f t="shared" si="10"/>
        <v>0</v>
      </c>
      <c r="S252" s="13">
        <f t="shared" si="10"/>
        <v>0</v>
      </c>
    </row>
    <row r="253" spans="1:19" x14ac:dyDescent="0.15">
      <c r="A253" t="s">
        <v>11</v>
      </c>
      <c r="B253" s="5">
        <f>AVERAGE(B248:B252)</f>
        <v>2.3059867463671799</v>
      </c>
      <c r="C253" s="5">
        <f t="shared" ref="C253:I253" si="11">AVERAGE(C248:C252)</f>
        <v>30.421621907182399</v>
      </c>
      <c r="D253" s="5">
        <f t="shared" si="11"/>
        <v>29.811080708693101</v>
      </c>
      <c r="E253" s="5">
        <f t="shared" si="11"/>
        <v>25.509632248271799</v>
      </c>
      <c r="F253" s="5">
        <f t="shared" si="11"/>
        <v>13.3985167156155</v>
      </c>
      <c r="G253" s="5">
        <f t="shared" si="11"/>
        <v>3.3176375663613098</v>
      </c>
      <c r="H253" s="5">
        <f t="shared" si="11"/>
        <v>0.83059788993064898</v>
      </c>
      <c r="I253" s="11">
        <f t="shared" si="11"/>
        <v>0.18418935512554499</v>
      </c>
      <c r="K253" t="s">
        <v>9</v>
      </c>
      <c r="L253" s="5">
        <f>AVERAGE(L248:L252)</f>
        <v>0.41271448155345702</v>
      </c>
      <c r="M253" s="5">
        <f t="shared" ref="M253" si="12">AVERAGE(M248:M252)</f>
        <v>14.584828353129501</v>
      </c>
      <c r="N253" s="5">
        <f t="shared" ref="N253" si="13">AVERAGE(N248:N252)</f>
        <v>32.4393864071181</v>
      </c>
      <c r="O253" s="5">
        <f t="shared" ref="O253" si="14">AVERAGE(O248:O252)</f>
        <v>27.474147175191099</v>
      </c>
      <c r="P253" s="5">
        <f t="shared" ref="P253" si="15">AVERAGE(P248:P252)</f>
        <v>15.5554803469229</v>
      </c>
      <c r="Q253" s="5">
        <f t="shared" ref="Q253" si="16">AVERAGE(Q248:Q252)</f>
        <v>8.5367494258351595</v>
      </c>
      <c r="R253" s="5">
        <f t="shared" ref="R253" si="17">AVERAGE(R248:R252)</f>
        <v>1.4454859071119699</v>
      </c>
      <c r="S253" s="11">
        <f t="shared" ref="S253" si="18">AVERAGE(S248:S252)</f>
        <v>0.75754206776035304</v>
      </c>
    </row>
    <row r="254" spans="1:19" x14ac:dyDescent="0.15">
      <c r="A254" s="8" t="s">
        <v>20</v>
      </c>
      <c r="B254" s="9">
        <f>STDEV(B248:B252)/SQRT(5)</f>
        <v>1.4867303661073199</v>
      </c>
      <c r="C254" s="9">
        <f t="shared" ref="C254:I254" si="19">STDEV(C248:C252)/SQRT(5)</f>
        <v>5.1415617350403302</v>
      </c>
      <c r="D254" s="9">
        <f t="shared" si="19"/>
        <v>3.4535345136383402</v>
      </c>
      <c r="E254" s="9">
        <f t="shared" si="19"/>
        <v>4.8100311222316599</v>
      </c>
      <c r="F254" s="9">
        <f t="shared" si="19"/>
        <v>1.19884276536358</v>
      </c>
      <c r="G254" s="9">
        <f t="shared" si="19"/>
        <v>0.71084705399473003</v>
      </c>
      <c r="H254" s="9">
        <f t="shared" si="19"/>
        <v>0.361534725135914</v>
      </c>
      <c r="I254" s="13">
        <f t="shared" si="19"/>
        <v>0.11293594776353801</v>
      </c>
      <c r="K254" s="8" t="s">
        <v>20</v>
      </c>
      <c r="L254" s="9">
        <f>STDEV(L248:L252)/SQRT(5)</f>
        <v>0.17983867936226999</v>
      </c>
      <c r="M254" s="9">
        <f t="shared" ref="M254:S254" si="20">STDEV(M248:M252)/SQRT(5)</f>
        <v>4.1168173930495504</v>
      </c>
      <c r="N254" s="9">
        <f t="shared" si="20"/>
        <v>1.9689755883427</v>
      </c>
      <c r="O254" s="9">
        <f t="shared" si="20"/>
        <v>4.5573490955229801</v>
      </c>
      <c r="P254" s="9">
        <f t="shared" si="20"/>
        <v>1.8527327585261399</v>
      </c>
      <c r="Q254" s="9">
        <f t="shared" si="20"/>
        <v>2.7577137707133601</v>
      </c>
      <c r="R254" s="9">
        <f t="shared" si="20"/>
        <v>0.686546444105817</v>
      </c>
      <c r="S254" s="13">
        <f t="shared" si="20"/>
        <v>0.42329508904752</v>
      </c>
    </row>
    <row r="256" spans="1:19" x14ac:dyDescent="0.15">
      <c r="A256" t="s">
        <v>25</v>
      </c>
    </row>
    <row r="257" spans="1:9" x14ac:dyDescent="0.15">
      <c r="A257" s="14"/>
      <c r="B257" s="14">
        <v>500</v>
      </c>
      <c r="C257" s="14">
        <v>1000</v>
      </c>
      <c r="D257" s="14">
        <v>1500</v>
      </c>
      <c r="E257" s="14">
        <v>2000</v>
      </c>
      <c r="F257" s="14">
        <v>2500</v>
      </c>
      <c r="G257" s="14">
        <v>3000</v>
      </c>
      <c r="H257" s="14">
        <v>3500</v>
      </c>
      <c r="I257" s="14">
        <v>4000</v>
      </c>
    </row>
    <row r="258" spans="1:9" x14ac:dyDescent="0.15">
      <c r="A258" t="s">
        <v>11</v>
      </c>
      <c r="B258" s="14">
        <v>2.3059867463671799</v>
      </c>
      <c r="C258" s="14">
        <v>30.421621907182399</v>
      </c>
      <c r="D258" s="14">
        <v>29.811080708693101</v>
      </c>
      <c r="E258" s="14">
        <v>25.509632248271799</v>
      </c>
      <c r="F258" s="14">
        <v>13.3985167156155</v>
      </c>
      <c r="G258" s="14">
        <v>3.3176375663613098</v>
      </c>
      <c r="H258" s="14">
        <v>0.83059788993064898</v>
      </c>
      <c r="I258" s="14">
        <v>0.18418935512554499</v>
      </c>
    </row>
    <row r="259" spans="1:9" x14ac:dyDescent="0.15">
      <c r="A259" t="s">
        <v>9</v>
      </c>
      <c r="B259" s="14">
        <v>0.41271448155345702</v>
      </c>
      <c r="C259" s="14">
        <v>14.584828353129501</v>
      </c>
      <c r="D259" s="14">
        <v>32.4393864071181</v>
      </c>
      <c r="E259" s="14">
        <v>27.474147175191099</v>
      </c>
      <c r="F259" s="14">
        <v>15.5554803469229</v>
      </c>
      <c r="G259" s="14">
        <v>8.5367494258351595</v>
      </c>
      <c r="H259" s="14">
        <v>1.4454859071119699</v>
      </c>
      <c r="I259" s="14">
        <v>0.75754206776035304</v>
      </c>
    </row>
    <row r="260" spans="1:9" x14ac:dyDescent="0.15">
      <c r="B260">
        <v>1.4867303661073199</v>
      </c>
      <c r="C260">
        <v>5.1415617350403302</v>
      </c>
      <c r="D260">
        <v>3.4535345136383402</v>
      </c>
      <c r="E260">
        <v>4.8100311222316599</v>
      </c>
      <c r="F260">
        <v>1.23541651156829</v>
      </c>
      <c r="G260">
        <v>0.71084705399473003</v>
      </c>
      <c r="H260">
        <v>0.58116815839275904</v>
      </c>
      <c r="I260">
        <v>0.11293594776353801</v>
      </c>
    </row>
    <row r="261" spans="1:9" x14ac:dyDescent="0.15">
      <c r="B261">
        <v>0.17983867936226999</v>
      </c>
      <c r="C261">
        <v>4.1168173930495504</v>
      </c>
      <c r="D261">
        <v>1.9689755883427</v>
      </c>
      <c r="E261">
        <v>4.5573490955229801</v>
      </c>
      <c r="F261">
        <v>2.0074127932796499</v>
      </c>
      <c r="G261">
        <v>2.7577137707133601</v>
      </c>
      <c r="H261">
        <v>0.686546444105817</v>
      </c>
      <c r="I261">
        <v>0.42329508904752</v>
      </c>
    </row>
    <row r="287" spans="1:9" x14ac:dyDescent="0.15">
      <c r="A287" s="14" t="s">
        <v>21</v>
      </c>
      <c r="B287" s="15"/>
      <c r="C287" s="15"/>
      <c r="D287" s="15"/>
      <c r="E287" s="15"/>
      <c r="F287" s="15"/>
      <c r="G287" s="15" t="s">
        <v>10</v>
      </c>
      <c r="H287" s="15" t="s">
        <v>22</v>
      </c>
      <c r="I287" t="s">
        <v>20</v>
      </c>
    </row>
    <row r="288" spans="1:9" x14ac:dyDescent="0.15">
      <c r="A288" s="15" t="s">
        <v>11</v>
      </c>
      <c r="B288" s="15">
        <v>1421.51617977876</v>
      </c>
      <c r="C288" s="15">
        <v>1312.11435345064</v>
      </c>
      <c r="D288" s="15">
        <v>1576.0108562722501</v>
      </c>
      <c r="E288" s="15">
        <v>1394.1654986794299</v>
      </c>
      <c r="F288" s="15">
        <v>1564.7</v>
      </c>
      <c r="G288" s="15">
        <f>AVERAGE(B288:F288)</f>
        <v>1453.7013776362201</v>
      </c>
      <c r="H288" s="15"/>
      <c r="I288">
        <f>STDEV(B288:F288)/SQRT(5)</f>
        <v>50.944870199503001</v>
      </c>
    </row>
    <row r="289" spans="1:9" x14ac:dyDescent="0.15">
      <c r="A289" s="15" t="s">
        <v>9</v>
      </c>
      <c r="B289" s="15">
        <v>1885.94102907004</v>
      </c>
      <c r="C289" s="15">
        <v>1708.7213421485701</v>
      </c>
      <c r="D289" s="15">
        <v>1417.20215122477</v>
      </c>
      <c r="E289" s="15">
        <v>1574.5988372093</v>
      </c>
      <c r="F289" s="15">
        <v>1586.35365853659</v>
      </c>
      <c r="G289" s="15">
        <f>AVERAGE(B289:F289)</f>
        <v>1634.5634036378499</v>
      </c>
      <c r="H289" s="15">
        <f>TTEST(B288:G288,B289:G289,2,2)</f>
        <v>3.8847154060930603E-2</v>
      </c>
      <c r="I289">
        <f>STDEV(B289:F289)/SQRT(5)</f>
        <v>78.056374887757102</v>
      </c>
    </row>
  </sheetData>
  <sortState ref="M2:M43">
    <sortCondition ref="M2"/>
  </sortState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fig3.d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2022-11-27T01:30:50Z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698A812632834B20805DCC8CEB0B7C56</vt:lpwstr>
  </property>
  <property fmtid="{D5CDD505-2E9C-101B-9397-08002B2CF9AE}" pid="3" name="KSOProductBuildVer">
    <vt:lpwstr>2052-11.1.0.11365</vt:lpwstr>
  </property>
</Properties>
</file>